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４年度）\M_地方財政\M4_財政診断\M409_財政状況資料集\令和３年度決算\05　修正後データ\"/>
    </mc:Choice>
  </mc:AlternateContent>
  <bookViews>
    <workbookView xWindow="0" yWindow="0" windowWidth="15360" windowHeight="763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7"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C37" i="10"/>
  <c r="C34" i="10"/>
  <c r="C35" i="10" s="1"/>
  <c r="C36" i="10" l="1"/>
  <c r="U34" i="10"/>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AM37" i="10" s="1"/>
  <c r="BW34" i="10" l="1"/>
  <c r="BW35" i="10" s="1"/>
  <c r="BW36" i="10" s="1"/>
  <c r="BW37" i="10" s="1"/>
  <c r="BW38" i="10" s="1"/>
  <c r="BW39" i="10" s="1"/>
  <c r="BW40" i="10" s="1"/>
  <c r="BW41" i="10" s="1"/>
  <c r="BE34" i="10"/>
  <c r="BE35" i="10" s="1"/>
  <c r="BE36" i="10" s="1"/>
  <c r="CO34" i="10" l="1"/>
  <c r="CO35" i="10" s="1"/>
  <c r="CO36" i="10" s="1"/>
</calcChain>
</file>

<file path=xl/sharedStrings.xml><?xml version="1.0" encoding="utf-8"?>
<sst xmlns="http://schemas.openxmlformats.org/spreadsheetml/2006/main" count="1121" uniqueCount="607">
  <si>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</si>
  <si>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</si>
  <si>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</si>
  <si>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</si>
  <si>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</si>
  <si>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</si>
  <si>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</si>
  <si>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</si>
  <si>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</si>
  <si>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</si>
  <si>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</si>
  <si>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</si>
  <si>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</si>
  <si>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</si>
  <si>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</si>
  <si>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</si>
  <si>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</si>
  <si>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</si>
  <si>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</si>
  <si>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</si>
  <si>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</si>
  <si>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</si>
  <si>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</si>
  <si>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</si>
  <si>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</si>
  <si>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</si>
  <si>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</si>
  <si>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</si>
  <si>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</si>
  <si>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</si>
  <si>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</si>
  <si>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</si>
  <si>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</si>
  <si>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</si>
  <si>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</si>
  <si>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</si>
  <si>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</si>
  <si>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</si>
  <si>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</si>
  <si>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</si>
  <si>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</si>
  <si>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</si>
  <si>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</si>
  <si>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</si>
  <si>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</si>
  <si>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</si>
  <si>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</si>
  <si>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</si>
  <si>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</si>
  <si>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</si>
  <si>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</si>
  <si>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</si>
  <si>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</si>
  <si>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</si>
  <si>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</si>
  <si>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</si>
  <si>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</si>
  <si>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</si>
  <si>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</si>
  <si>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</si>
  <si>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</si>
  <si>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</si>
  <si>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</si>
  <si>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</si>
  <si>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</si>
  <si>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</si>
  <si>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</si>
  <si>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</si>
  <si>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</si>
  <si>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</si>
  <si>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</si>
  <si>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</si>
  <si>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</si>
  <si>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</si>
  <si>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</si>
  <si>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</si>
  <si>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</si>
  <si>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</si>
  <si>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</si>
  <si>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</si>
  <si>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</si>
  <si>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</si>
  <si>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</si>
  <si>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</si>
  <si>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Ⅲ－３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</si>
  <si>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</si>
  <si>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</si>
  <si>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</si>
  <si>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</si>
  <si>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</si>
  <si>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</si>
  <si>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</si>
  <si>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</si>
  <si>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</si>
  <si>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</si>
  <si>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</si>
  <si>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</si>
  <si>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飯塚市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</si>
  <si>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</si>
  <si>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</si>
  <si>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</si>
  <si>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</si>
  <si>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</si>
  <si>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</si>
  <si>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</si>
  <si>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</si>
  <si>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</si>
  <si>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</si>
  <si>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</si>
  <si>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</si>
  <si>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</si>
  <si>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</si>
  <si>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</si>
  <si>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</si>
  <si>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</si>
  <si>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</si>
  <si>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</si>
  <si>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</si>
  <si>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</si>
  <si>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</si>
  <si>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</si>
  <si>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</si>
  <si>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</si>
  <si>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</si>
  <si>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</si>
  <si>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</si>
  <si>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</si>
  <si>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</si>
  <si>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</si>
  <si>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</si>
  <si>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</si>
  <si>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</si>
  <si>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</si>
  <si>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</si>
  <si>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</si>
  <si>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</si>
  <si>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</si>
  <si>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</si>
  <si>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</si>
  <si>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</si>
  <si>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</si>
  <si>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</si>
  <si>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</si>
  <si>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</si>
  <si>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</si>
  <si>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</si>
  <si>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</si>
  <si>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</si>
  <si>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</si>
  <si>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</si>
  <si>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</si>
  <si>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</si>
  <si>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</si>
  <si>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</si>
  <si>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</si>
  <si>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</si>
  <si>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</si>
  <si>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</si>
  <si>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</si>
  <si>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</si>
  <si>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</si>
  <si>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</si>
  <si>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</si>
  <si>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</si>
  <si>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</si>
  <si>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</si>
  <si>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</si>
  <si>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</si>
  <si>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</si>
  <si>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</si>
  <si>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</si>
  <si>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</si>
  <si>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</si>
  <si>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</si>
  <si>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</si>
  <si>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</si>
  <si>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</si>
  <si>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</si>
  <si>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</si>
  <si>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</si>
  <si>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</si>
  <si>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</si>
  <si>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</si>
  <si>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</si>
  <si>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</si>
  <si>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</si>
  <si>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</si>
  <si>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</si>
  <si>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</si>
  <si>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</si>
  <si>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</si>
  <si>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</si>
  <si>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</si>
  <si>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</si>
  <si>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</si>
  <si>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</si>
  <si>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</si>
  <si>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</si>
  <si>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</si>
  <si>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</si>
  <si>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</si>
  <si>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</si>
  <si>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</si>
  <si>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</si>
  <si>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</si>
  <si>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</si>
  <si>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</si>
  <si>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</si>
  <si>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</si>
  <si>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</si>
  <si>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</si>
  <si>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福岡県飯塚市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</si>
  <si>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</si>
  <si>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</si>
  <si>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</si>
  <si>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</si>
  <si>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</si>
  <si>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</si>
  <si>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</si>
  <si>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</si>
  <si>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</si>
  <si>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</si>
  <si>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</si>
  <si>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</si>
  <si>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</si>
  <si>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</si>
  <si>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</si>
  <si>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議会費</t>
  </si>
  <si>
    <t>利子割交付金</t>
  </si>
  <si>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</si>
  <si>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</si>
  <si>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</si>
  <si>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</si>
  <si>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</si>
  <si>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労働費</t>
  </si>
  <si>
    <t>地方消費税交付金</t>
  </si>
  <si>
    <t>農林水産業費</t>
  </si>
  <si>
    <t>ゴルフ場利用税交付金</t>
  </si>
  <si>
    <t>商工費</t>
  </si>
  <si>
    <t>特別地方消費税交付金</t>
  </si>
  <si>
    <t>-</t>
    <phoneticPr fontId="5"/>
  </si>
  <si>
    <t>土木費</t>
  </si>
  <si>
    <t>自動車取得税交付金</t>
  </si>
  <si>
    <t>消防費</t>
  </si>
  <si>
    <t>軽油引取税交付金</t>
  </si>
  <si>
    <t>教育費</t>
  </si>
  <si>
    <t>自動車税環境性能割交付金</t>
    <phoneticPr fontId="5"/>
  </si>
  <si>
    <t>災害復旧費</t>
  </si>
  <si>
    <t>公債費</t>
  </si>
  <si>
    <t>地方特例交付金等</t>
    <rPh sb="7" eb="8">
      <t>トウ</t>
    </rPh>
    <phoneticPr fontId="16"/>
  </si>
  <si>
    <t>諸支出金</t>
    <rPh sb="3" eb="4">
      <t>キン</t>
    </rPh>
    <phoneticPr fontId="25"/>
  </si>
  <si>
    <t>　個人住民税減収補塡特例交付金</t>
    <phoneticPr fontId="5"/>
  </si>
  <si>
    <t>目的税</t>
  </si>
  <si>
    <t>　自動車税減収補塡特例交付金</t>
    <rPh sb="7" eb="9">
      <t>ホテン</t>
    </rPh>
    <rPh sb="13" eb="14">
      <t>キン</t>
    </rPh>
    <phoneticPr fontId="29"/>
  </si>
  <si>
    <t>歳出合計</t>
  </si>
  <si>
    <t>　軽自動車税減収補塡特例交付金</t>
    <rPh sb="8" eb="10">
      <t>ホテン</t>
    </rPh>
    <phoneticPr fontId="29"/>
  </si>
  <si>
    <t>性質別歳出の状況（単位 千円・％）</t>
    <rPh sb="0" eb="2">
      <t>セイシツ</t>
    </rPh>
    <phoneticPr fontId="5"/>
  </si>
  <si>
    <t>地方交付税</t>
  </si>
  <si>
    <t>決算額</t>
  </si>
  <si>
    <t>経常経費充当一般財源等</t>
  </si>
  <si>
    <t>経常収支比率</t>
    <rPh sb="0" eb="2">
      <t>ケイジョウ</t>
    </rPh>
    <rPh sb="2" eb="4">
      <t>シュウシ</t>
    </rPh>
    <rPh sb="4" eb="6">
      <t>ヒリツ</t>
    </rPh>
    <phoneticPr fontId="20"/>
  </si>
  <si>
    <t>義務的経費計</t>
    <rPh sb="0" eb="3">
      <t>ギムテキ</t>
    </rPh>
    <rPh sb="3" eb="5">
      <t>ケイヒ</t>
    </rPh>
    <rPh sb="5" eb="6">
      <t>ケイ</t>
    </rPh>
    <phoneticPr fontId="5"/>
  </si>
  <si>
    <t>旧法による税</t>
  </si>
  <si>
    <t>　　うち職員給</t>
    <rPh sb="4" eb="6">
      <t>ショクイン</t>
    </rPh>
    <rPh sb="6" eb="7">
      <t>キュウ</t>
    </rPh>
    <phoneticPr fontId="5"/>
  </si>
  <si>
    <t>合計</t>
  </si>
  <si>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</si>
  <si>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</si>
  <si>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</si>
  <si>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</si>
  <si>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</si>
  <si>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手数料</t>
  </si>
  <si>
    <t>徴収率
(％)</t>
    <rPh sb="0" eb="2">
      <t>チョウシュウ</t>
    </rPh>
    <rPh sb="2" eb="3">
      <t>リツ</t>
    </rPh>
    <phoneticPr fontId="5"/>
  </si>
  <si>
    <t>現年</t>
    <rPh sb="0" eb="1">
      <t>ゲン</t>
    </rPh>
    <rPh sb="1" eb="2">
      <t>ネン</t>
    </rPh>
    <phoneticPr fontId="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</si>
  <si>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</si>
  <si>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</si>
  <si>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</si>
  <si>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</si>
  <si>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</si>
  <si>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</si>
  <si>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</si>
  <si>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</si>
  <si>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</si>
  <si>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</si>
  <si>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</si>
  <si>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寄附金</t>
  </si>
  <si>
    <t>実質収支</t>
    <rPh sb="0" eb="2">
      <t>ジッシツ</t>
    </rPh>
    <rPh sb="2" eb="4">
      <t>シュウシ</t>
    </rPh>
    <phoneticPr fontId="5"/>
  </si>
  <si>
    <t>　補助費等</t>
    <rPh sb="1" eb="3">
      <t>ホジョ</t>
    </rPh>
    <rPh sb="3" eb="4">
      <t>ヒ</t>
    </rPh>
    <rPh sb="4" eb="5">
      <t>トウ</t>
    </rPh>
    <phoneticPr fontId="5"/>
  </si>
  <si>
    <t>繰入金</t>
  </si>
  <si>
    <t>再差引収支</t>
    <rPh sb="0" eb="1">
      <t>サイ</t>
    </rPh>
    <rPh sb="1" eb="3">
      <t>サシヒキ</t>
    </rPh>
    <rPh sb="3" eb="5">
      <t>シュウシ</t>
    </rPh>
    <phoneticPr fontId="5"/>
  </si>
  <si>
    <t>繰越金</t>
  </si>
  <si>
    <t>加入世帯数(世帯)</t>
  </si>
  <si>
    <t>諸収入</t>
  </si>
  <si>
    <t>被保険者数(人)</t>
  </si>
  <si>
    <t>地方債</t>
  </si>
  <si>
    <t>市場</t>
    <phoneticPr fontId="5"/>
  </si>
  <si>
    <t>　うち減収補塡債(特例分)</t>
    <rPh sb="4" eb="5">
      <t>シュウ</t>
    </rPh>
    <rPh sb="9" eb="10">
      <t>トク</t>
    </rPh>
    <rPh sb="10" eb="11">
      <t>レイ</t>
    </rPh>
    <rPh sb="11" eb="12">
      <t>ブン</t>
    </rPh>
    <phoneticPr fontId="16"/>
  </si>
  <si>
    <t>　前年度繰上充用金</t>
    <phoneticPr fontId="5"/>
  </si>
  <si>
    <t>投資的経費計</t>
    <rPh sb="5" eb="6">
      <t>ケイ</t>
    </rPh>
    <phoneticPr fontId="5"/>
  </si>
  <si>
    <t>(注釈)</t>
    <rPh sb="1" eb="2">
      <t>チュウ</t>
    </rPh>
    <rPh sb="2" eb="3">
      <t>シャク</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</si>
  <si>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</si>
  <si>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</si>
  <si>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(2)各会計、関係団体の財政状況及び健全化判断比率（市町村）</t>
    <rPh sb="26" eb="29">
      <t>シチョウソン</t>
    </rPh>
    <phoneticPr fontId="5"/>
  </si>
  <si>
    <t>令和3年度</t>
  </si>
  <si>
    <t>福岡県飯塚市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</si>
  <si>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</si>
  <si>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</si>
  <si>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</si>
  <si>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</si>
  <si>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</si>
  <si>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</si>
  <si>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</si>
  <si>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</si>
  <si>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</si>
  <si>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</si>
  <si>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</si>
  <si>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</si>
  <si>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</si>
  <si>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</si>
  <si>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</si>
  <si>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</si>
  <si>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</si>
  <si>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</si>
  <si>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</si>
  <si>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</si>
  <si>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学校給食事業特別会計</t>
    <phoneticPr fontId="5"/>
  </si>
  <si>
    <t>汚水処理事業特別会計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</si>
  <si>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</si>
  <si>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</si>
  <si>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</si>
  <si>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</si>
  <si>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</si>
  <si>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</si>
  <si>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</si>
  <si>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</si>
  <si>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</si>
  <si>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</si>
  <si>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</si>
  <si>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</si>
  <si>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</si>
  <si>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</si>
  <si>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</si>
  <si>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</si>
  <si>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小型自動車競走事業特別会計</t>
    <phoneticPr fontId="5"/>
  </si>
  <si>
    <t>駐車場事業特別会計</t>
    <phoneticPr fontId="5"/>
  </si>
  <si>
    <t>水道事業会計</t>
    <phoneticPr fontId="5"/>
  </si>
  <si>
    <t>法適用企業</t>
    <phoneticPr fontId="5"/>
  </si>
  <si>
    <t>工業用水道事業会計</t>
    <phoneticPr fontId="5"/>
  </si>
  <si>
    <t>法適用企業</t>
    <phoneticPr fontId="5"/>
  </si>
  <si>
    <t>飯塚市立病院事業会計</t>
    <phoneticPr fontId="5"/>
  </si>
  <si>
    <t>下水道事業会計</t>
    <phoneticPr fontId="5"/>
  </si>
  <si>
    <t>地方卸売市場事業特別会計</t>
    <phoneticPr fontId="5"/>
  </si>
  <si>
    <t>法非適用企業</t>
    <phoneticPr fontId="5"/>
  </si>
  <si>
    <t>農業集落排水事業特別会計</t>
    <phoneticPr fontId="5"/>
  </si>
  <si>
    <t>法非適用企業</t>
    <phoneticPr fontId="5"/>
  </si>
  <si>
    <t>工業用地造成事業特別会計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</si>
  <si>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</si>
  <si>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</si>
  <si>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</si>
  <si>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</si>
  <si>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</si>
  <si>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</si>
  <si>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</si>
  <si>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</si>
  <si>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</si>
  <si>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</si>
  <si>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</si>
  <si>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</si>
  <si>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</si>
  <si>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</si>
  <si>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</si>
  <si>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</si>
  <si>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</si>
  <si>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</si>
  <si>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</si>
  <si>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</si>
  <si>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</si>
  <si>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</si>
  <si>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</si>
  <si>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</si>
  <si>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</si>
  <si>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</si>
  <si>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</si>
  <si>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</si>
  <si>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</si>
  <si>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</si>
  <si>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</si>
  <si>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</si>
  <si>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</si>
  <si>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</si>
  <si>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</si>
  <si>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</si>
  <si>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</si>
  <si>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</si>
  <si>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</si>
  <si>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</si>
  <si>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</si>
  <si>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</si>
  <si>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</si>
  <si>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</si>
  <si>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</si>
  <si>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</si>
  <si>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</si>
  <si>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</si>
  <si>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</si>
  <si>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</si>
  <si>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</si>
  <si>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</si>
  <si>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</si>
  <si>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</si>
  <si>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</si>
  <si>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</si>
  <si>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地方卸売市場事業特別会計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</si>
  <si>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</si>
  <si>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</si>
  <si>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</si>
  <si>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</si>
  <si>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</si>
  <si>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</si>
  <si>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</si>
  <si>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</si>
  <si>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</si>
  <si>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</si>
  <si>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</si>
  <si>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</si>
  <si>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</si>
  <si>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</si>
  <si>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</si>
  <si>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</si>
  <si>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</si>
  <si>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</si>
  <si>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</si>
  <si>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</si>
  <si>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</si>
  <si>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</si>
  <si>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</si>
  <si>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</si>
  <si>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</si>
  <si>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</si>
  <si>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</si>
  <si>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</si>
  <si>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</si>
  <si>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</si>
  <si>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</si>
  <si>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</si>
  <si>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</si>
  <si>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</si>
  <si>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</si>
  <si>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</si>
  <si>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</si>
  <si>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</si>
  <si>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</si>
  <si>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</si>
  <si>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</si>
  <si>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</si>
  <si>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</si>
  <si>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</si>
  <si>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</si>
  <si>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</si>
  <si>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</si>
  <si>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</si>
  <si>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</si>
  <si>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</si>
  <si>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</si>
  <si>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</si>
  <si>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</si>
  <si>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</si>
  <si>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</si>
  <si>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</si>
  <si>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</si>
  <si>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</si>
  <si>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</si>
  <si>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</si>
  <si>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</si>
  <si>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</si>
  <si>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</si>
  <si>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</si>
  <si>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</si>
  <si>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</si>
  <si>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</si>
  <si>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</si>
  <si>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</si>
  <si>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</si>
  <si>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</si>
  <si>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</si>
  <si>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</si>
  <si>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</si>
  <si>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</si>
  <si>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</si>
  <si>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</si>
  <si>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</si>
  <si>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</si>
  <si>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</si>
  <si>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</si>
  <si>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</si>
  <si>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</si>
  <si>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</si>
  <si>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2.04</t>
  </si>
  <si>
    <t>▲ 1.03</t>
  </si>
  <si>
    <t>▲ 1.51</t>
  </si>
  <si>
    <t>小型自動車競走事業特別会計</t>
  </si>
  <si>
    <t>▲ 4.45</t>
  </si>
  <si>
    <t>▲ 4.23</t>
  </si>
  <si>
    <t>▲ 4.05</t>
  </si>
  <si>
    <t>▲ 3.10</t>
  </si>
  <si>
    <t>▲ 1.95</t>
  </si>
  <si>
    <t>一般会計</t>
  </si>
  <si>
    <t>水道事業会計</t>
  </si>
  <si>
    <t>下水道事業会計</t>
  </si>
  <si>
    <t>介護保険特別会計</t>
  </si>
  <si>
    <t>国民健康保険特別会計</t>
  </si>
  <si>
    <t>工業用地造成事業特別会計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</si>
  <si>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</si>
  <si>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</si>
  <si>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</si>
  <si>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</si>
  <si>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</si>
  <si>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</si>
  <si>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</si>
  <si>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</si>
  <si>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</si>
  <si>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福岡県市町村職員退職手当組合（一般会計）</t>
  </si>
  <si>
    <t>福岡県市町村職員退職手当組合（基金特別会計）</t>
    <rPh sb="15" eb="17">
      <t>キキン</t>
    </rPh>
    <rPh sb="17" eb="19">
      <t>トクベツ</t>
    </rPh>
    <rPh sb="19" eb="21">
      <t>カイケイ</t>
    </rPh>
    <phoneticPr fontId="24"/>
  </si>
  <si>
    <t>飯塚地区消防組合（一般会計）</t>
  </si>
  <si>
    <t>福岡県自治振興組合（一般会計）</t>
  </si>
  <si>
    <t>福岡県自治振興組合（公文書館事業特別会計）</t>
    <rPh sb="10" eb="13">
      <t>コウブンショ</t>
    </rPh>
    <rPh sb="13" eb="14">
      <t>カン</t>
    </rPh>
    <rPh sb="14" eb="16">
      <t>ジギョウ</t>
    </rPh>
    <rPh sb="16" eb="18">
      <t>トクベツ</t>
    </rPh>
    <rPh sb="18" eb="20">
      <t>カイケイ</t>
    </rPh>
    <phoneticPr fontId="24"/>
  </si>
  <si>
    <t>福岡県後期高齢者医療広域連合（一般会計）</t>
    <rPh sb="15" eb="17">
      <t>イッパン</t>
    </rPh>
    <rPh sb="17" eb="19">
      <t>カイケイ</t>
    </rPh>
    <phoneticPr fontId="24"/>
  </si>
  <si>
    <t>福岡県後期高齢者医療広域連合（後期高齢者医療特別会計）</t>
    <rPh sb="15" eb="17">
      <t>コウキ</t>
    </rPh>
    <rPh sb="17" eb="20">
      <t>コウレイシャ</t>
    </rPh>
    <rPh sb="20" eb="22">
      <t>イリョウ</t>
    </rPh>
    <rPh sb="22" eb="24">
      <t>トクベツ</t>
    </rPh>
    <rPh sb="24" eb="26">
      <t>カイケイ</t>
    </rPh>
    <phoneticPr fontId="24"/>
  </si>
  <si>
    <t>ふくおか県央環境広域施設組合（一般会計）</t>
    <rPh sb="4" eb="6">
      <t>ケンオウ</t>
    </rPh>
    <rPh sb="6" eb="8">
      <t>カンキョウ</t>
    </rPh>
    <rPh sb="8" eb="10">
      <t>コウイキ</t>
    </rPh>
    <rPh sb="10" eb="12">
      <t>シセツ</t>
    </rPh>
    <rPh sb="12" eb="14">
      <t>クミアイ</t>
    </rPh>
    <rPh sb="15" eb="19">
      <t>イッパンカイケイ</t>
    </rPh>
    <phoneticPr fontId="2"/>
  </si>
  <si>
    <t>飯塚市教育文化振興事業団</t>
    <rPh sb="0" eb="2">
      <t>イイヅカ</t>
    </rPh>
    <rPh sb="2" eb="3">
      <t>シ</t>
    </rPh>
    <rPh sb="3" eb="5">
      <t>キョウイク</t>
    </rPh>
    <rPh sb="5" eb="7">
      <t>ブンカ</t>
    </rPh>
    <rPh sb="7" eb="9">
      <t>シンコウ</t>
    </rPh>
    <rPh sb="9" eb="12">
      <t>ジギョウダン</t>
    </rPh>
    <phoneticPr fontId="2"/>
  </si>
  <si>
    <t>福岡ソフトウェアセンター</t>
    <rPh sb="0" eb="2">
      <t>フクオカ</t>
    </rPh>
    <phoneticPr fontId="2"/>
  </si>
  <si>
    <t>サンビレッジ茜</t>
    <rPh sb="6" eb="7">
      <t>アカネ</t>
    </rPh>
    <phoneticPr fontId="2"/>
  </si>
  <si>
    <t>-</t>
    <phoneticPr fontId="2"/>
  </si>
  <si>
    <t>-</t>
    <phoneticPr fontId="2"/>
  </si>
  <si>
    <t>飯塚市地域振興基金</t>
    <rPh sb="0" eb="2">
      <t>イイヅカ</t>
    </rPh>
    <rPh sb="2" eb="3">
      <t>シ</t>
    </rPh>
    <rPh sb="3" eb="5">
      <t>チイキ</t>
    </rPh>
    <rPh sb="5" eb="7">
      <t>シンコウ</t>
    </rPh>
    <rPh sb="7" eb="9">
      <t>キキン</t>
    </rPh>
    <phoneticPr fontId="5"/>
  </si>
  <si>
    <t>飯塚市ふるさと応援基金</t>
    <rPh sb="0" eb="2">
      <t>イイヅカ</t>
    </rPh>
    <rPh sb="2" eb="3">
      <t>シ</t>
    </rPh>
    <rPh sb="7" eb="9">
      <t>オウエン</t>
    </rPh>
    <rPh sb="9" eb="11">
      <t>キキン</t>
    </rPh>
    <phoneticPr fontId="5"/>
  </si>
  <si>
    <t>飯塚市霊園施設管理基金</t>
    <rPh sb="0" eb="2">
      <t>イイヅカ</t>
    </rPh>
    <rPh sb="2" eb="3">
      <t>シ</t>
    </rPh>
    <rPh sb="3" eb="5">
      <t>レイエン</t>
    </rPh>
    <rPh sb="5" eb="7">
      <t>シセツ</t>
    </rPh>
    <rPh sb="7" eb="9">
      <t>カンリ</t>
    </rPh>
    <rPh sb="9" eb="11">
      <t>キキン</t>
    </rPh>
    <phoneticPr fontId="5"/>
  </si>
  <si>
    <t>飯塚市汚水処理施設整備基金</t>
    <rPh sb="0" eb="2">
      <t>イイヅカ</t>
    </rPh>
    <rPh sb="2" eb="3">
      <t>シ</t>
    </rPh>
    <rPh sb="3" eb="5">
      <t>オスイ</t>
    </rPh>
    <rPh sb="5" eb="7">
      <t>ショリ</t>
    </rPh>
    <rPh sb="7" eb="9">
      <t>シセツ</t>
    </rPh>
    <rPh sb="9" eb="11">
      <t>セイビ</t>
    </rPh>
    <rPh sb="11" eb="13">
      <t>キキン</t>
    </rPh>
    <phoneticPr fontId="5"/>
  </si>
  <si>
    <t>飯塚市かんがい施設整備基金</t>
    <rPh sb="0" eb="2">
      <t>イイヅカ</t>
    </rPh>
    <rPh sb="2" eb="3">
      <t>シ</t>
    </rPh>
    <rPh sb="7" eb="9">
      <t>シセツ</t>
    </rPh>
    <rPh sb="9" eb="11">
      <t>セイビ</t>
    </rPh>
    <rPh sb="11" eb="13">
      <t>キキン</t>
    </rPh>
    <phoneticPr fontId="5"/>
  </si>
  <si>
    <t>-</t>
    <phoneticPr fontId="2"/>
  </si>
  <si>
    <t xml:space="preserve">※8：職員の状況については、令和3年地方公務員給与実態調査に基づいている。 </t>
    <phoneticPr fontId="2"/>
  </si>
  <si>
    <t>令和3年度</t>
    <phoneticPr fontId="25"/>
  </si>
  <si>
    <t>歳出の状況（単位 千円・％）</t>
    <phoneticPr fontId="5"/>
  </si>
  <si>
    <t>地方譲与税</t>
    <phoneticPr fontId="5"/>
  </si>
  <si>
    <t>　法定普通税</t>
    <phoneticPr fontId="5"/>
  </si>
  <si>
    <t>-</t>
    <phoneticPr fontId="5"/>
  </si>
  <si>
    <t>　　市町村民税</t>
    <phoneticPr fontId="5"/>
  </si>
  <si>
    <t>　　　個人均等割</t>
    <phoneticPr fontId="5"/>
  </si>
  <si>
    <t>　　　所得割</t>
    <phoneticPr fontId="5"/>
  </si>
  <si>
    <t>分離課税所得割交付金</t>
    <phoneticPr fontId="25"/>
  </si>
  <si>
    <t>　　　法人均等割</t>
    <phoneticPr fontId="5"/>
  </si>
  <si>
    <t>　　　法人税割</t>
    <phoneticPr fontId="5"/>
  </si>
  <si>
    <t>　　固定資産税</t>
    <phoneticPr fontId="5"/>
  </si>
  <si>
    <t>　　　うち純固定資産税</t>
    <phoneticPr fontId="5"/>
  </si>
  <si>
    <t>-</t>
    <phoneticPr fontId="5"/>
  </si>
  <si>
    <t>　　軽自動車税</t>
    <phoneticPr fontId="5"/>
  </si>
  <si>
    <t>　　市町村たばこ税</t>
    <phoneticPr fontId="5"/>
  </si>
  <si>
    <t>　　鉱産税</t>
    <phoneticPr fontId="5"/>
  </si>
  <si>
    <t>法人事業税交付金</t>
    <phoneticPr fontId="16"/>
  </si>
  <si>
    <t>　　特別土地保有税</t>
    <phoneticPr fontId="5"/>
  </si>
  <si>
    <t>　法定外普通税</t>
    <phoneticPr fontId="5"/>
  </si>
  <si>
    <t>前年度繰上充用金</t>
    <phoneticPr fontId="5"/>
  </si>
  <si>
    <t>　法定目的税</t>
    <phoneticPr fontId="5"/>
  </si>
  <si>
    <t>　　入湯税</t>
    <phoneticPr fontId="5"/>
  </si>
  <si>
    <t>　新型コロナウイルス感染症対策地方税減収補塡特別交付金</t>
    <phoneticPr fontId="5"/>
  </si>
  <si>
    <t>　　事業所税</t>
    <phoneticPr fontId="5"/>
  </si>
  <si>
    <t>　　都市計画税</t>
    <phoneticPr fontId="5"/>
  </si>
  <si>
    <t>構成比</t>
    <phoneticPr fontId="5"/>
  </si>
  <si>
    <t>充当一般財源等</t>
    <phoneticPr fontId="5"/>
  </si>
  <si>
    <t>　普通交付税</t>
    <phoneticPr fontId="5"/>
  </si>
  <si>
    <t>　　水利地益税等</t>
    <phoneticPr fontId="5"/>
  </si>
  <si>
    <t>　特別交付税</t>
    <phoneticPr fontId="5"/>
  </si>
  <si>
    <t>　法定外目的税</t>
    <phoneticPr fontId="5"/>
  </si>
  <si>
    <t>　人件費</t>
    <phoneticPr fontId="5"/>
  </si>
  <si>
    <t>　震災復興特別交付税</t>
    <phoneticPr fontId="25"/>
  </si>
  <si>
    <t>(一般財源計)</t>
    <phoneticPr fontId="5"/>
  </si>
  <si>
    <t>　扶助費</t>
    <phoneticPr fontId="5"/>
  </si>
  <si>
    <t>交通安全対策特別交付金</t>
    <phoneticPr fontId="5"/>
  </si>
  <si>
    <t>　公債費</t>
    <phoneticPr fontId="5"/>
  </si>
  <si>
    <t>元利償還金</t>
    <phoneticPr fontId="5"/>
  </si>
  <si>
    <t>　うち元金</t>
    <phoneticPr fontId="25"/>
  </si>
  <si>
    <t>　うち利子</t>
    <phoneticPr fontId="25"/>
  </si>
  <si>
    <t>　物件費</t>
    <phoneticPr fontId="5"/>
  </si>
  <si>
    <t>　維持補修費</t>
    <phoneticPr fontId="5"/>
  </si>
  <si>
    <t>合計</t>
    <phoneticPr fontId="5"/>
  </si>
  <si>
    <t>下水道</t>
    <phoneticPr fontId="5"/>
  </si>
  <si>
    <t>　　うち一部事務組合負担金</t>
    <phoneticPr fontId="5"/>
  </si>
  <si>
    <t>上水道</t>
    <phoneticPr fontId="5"/>
  </si>
  <si>
    <t>　繰出金</t>
    <phoneticPr fontId="5"/>
  </si>
  <si>
    <t>病院</t>
    <phoneticPr fontId="5"/>
  </si>
  <si>
    <t>　積立金</t>
    <phoneticPr fontId="5"/>
  </si>
  <si>
    <t>被保険者
1人当り</t>
    <phoneticPr fontId="5"/>
  </si>
  <si>
    <t>保険税(料)収入額</t>
    <phoneticPr fontId="5"/>
  </si>
  <si>
    <t>　投資・出資金・貸付金</t>
    <phoneticPr fontId="5"/>
  </si>
  <si>
    <t>国民健康保険</t>
    <phoneticPr fontId="5"/>
  </si>
  <si>
    <t>国庫支出金</t>
    <phoneticPr fontId="5"/>
  </si>
  <si>
    <t>　うち猶予特例債</t>
    <phoneticPr fontId="16"/>
  </si>
  <si>
    <t>その他</t>
    <phoneticPr fontId="5"/>
  </si>
  <si>
    <t>保険給付費</t>
    <phoneticPr fontId="5"/>
  </si>
  <si>
    <t>　うち臨時財政対策債</t>
    <phoneticPr fontId="5"/>
  </si>
  <si>
    <t>　　うち人件費</t>
    <phoneticPr fontId="5"/>
  </si>
  <si>
    <t>歳入合計</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</si>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</sst>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6" fillId="0" borderId="0" xfId="6" applyBorder="1" applyAlignment="1">
      <alignment vertical="center"/>
    </xf>
    <xf numFmtId="181" fontId="1" fillId="0" borderId="85"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42651</c:v>
                </c:pt>
                <c:pt idx="1">
                  <c:v>43226</c:v>
                </c:pt>
                <c:pt idx="2">
                  <c:v>42836</c:v>
                </c:pt>
                <c:pt idx="3">
                  <c:v>44161</c:v>
                </c:pt>
                <c:pt idx="4">
                  <c:v>43955</c:v>
                </c:pt>
              </c:numCache>
            </c:numRef>
          </c:val>
          <c:smooth val="0"/>
          <c:extLst xmlns:c16r2="http://schemas.microsoft.com/office/drawing/2015/06/chart">
            <c:ext xmlns:c16="http://schemas.microsoft.com/office/drawing/2014/chart" uri="{C3380CC4-5D6E-409C-BE32-E72D297353CC}">
              <c16:uniqueId val="{00000000-CE94-42B5-B71D-9D352C0BE02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82943</c:v>
                </c:pt>
                <c:pt idx="1">
                  <c:v>41256</c:v>
                </c:pt>
                <c:pt idx="2">
                  <c:v>57913</c:v>
                </c:pt>
                <c:pt idx="3">
                  <c:v>48001</c:v>
                </c:pt>
                <c:pt idx="4">
                  <c:v>47440</c:v>
                </c:pt>
              </c:numCache>
            </c:numRef>
          </c:val>
          <c:smooth val="0"/>
          <c:extLst xmlns:c16r2="http://schemas.microsoft.com/office/drawing/2015/06/chart">
            <c:ext xmlns:c16="http://schemas.microsoft.com/office/drawing/2014/chart" uri="{C3380CC4-5D6E-409C-BE32-E72D297353CC}">
              <c16:uniqueId val="{00000001-CE94-42B5-B71D-9D352C0BE02F}"/>
            </c:ext>
          </c:extLst>
        </c:ser>
        <c:dLbls>
          <c:showLegendKey val="0"/>
          <c:showVal val="0"/>
          <c:showCatName val="0"/>
          <c:showSerName val="0"/>
          <c:showPercent val="0"/>
          <c:showBubbleSize val="0"/>
        </c:dLbls>
        <c:marker val="1"/>
        <c:smooth val="0"/>
        <c:axId val="496000784"/>
        <c:axId val="496001168"/>
      </c:lineChart>
      <c:catAx>
        <c:axId val="4960007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6001168"/>
        <c:crosses val="autoZero"/>
        <c:auto val="1"/>
        <c:lblAlgn val="ctr"/>
        <c:lblOffset val="100"/>
        <c:tickLblSkip val="1"/>
        <c:tickMarkSkip val="1"/>
        <c:noMultiLvlLbl val="0"/>
      </c:catAx>
      <c:valAx>
        <c:axId val="496001168"/>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60007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4.92</c:v>
                </c:pt>
                <c:pt idx="1">
                  <c:v>4.22</c:v>
                </c:pt>
                <c:pt idx="2">
                  <c:v>3.05</c:v>
                </c:pt>
                <c:pt idx="3">
                  <c:v>3.41</c:v>
                </c:pt>
                <c:pt idx="4">
                  <c:v>9.81</c:v>
                </c:pt>
              </c:numCache>
            </c:numRef>
          </c:val>
          <c:extLst xmlns:c16r2="http://schemas.microsoft.com/office/drawing/2015/06/chart">
            <c:ext xmlns:c16="http://schemas.microsoft.com/office/drawing/2014/chart" uri="{C3380CC4-5D6E-409C-BE32-E72D297353CC}">
              <c16:uniqueId val="{00000000-5E82-4350-ADFF-FA035A44E46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25.1</c:v>
                </c:pt>
                <c:pt idx="1">
                  <c:v>24.96</c:v>
                </c:pt>
                <c:pt idx="2">
                  <c:v>26.51</c:v>
                </c:pt>
                <c:pt idx="3">
                  <c:v>25.67</c:v>
                </c:pt>
                <c:pt idx="4">
                  <c:v>26.42</c:v>
                </c:pt>
              </c:numCache>
            </c:numRef>
          </c:val>
          <c:extLst xmlns:c16r2="http://schemas.microsoft.com/office/drawing/2015/06/chart">
            <c:ext xmlns:c16="http://schemas.microsoft.com/office/drawing/2014/chart" uri="{C3380CC4-5D6E-409C-BE32-E72D297353CC}">
              <c16:uniqueId val="{00000001-5E82-4350-ADFF-FA035A44E46C}"/>
            </c:ext>
          </c:extLst>
        </c:ser>
        <c:dLbls>
          <c:showLegendKey val="0"/>
          <c:showVal val="0"/>
          <c:showCatName val="0"/>
          <c:showSerName val="0"/>
          <c:showPercent val="0"/>
          <c:showBubbleSize val="0"/>
        </c:dLbls>
        <c:gapWidth val="250"/>
        <c:overlap val="100"/>
        <c:axId val="412606504"/>
        <c:axId val="4989010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0.81</c:v>
                </c:pt>
                <c:pt idx="1">
                  <c:v>-2.04</c:v>
                </c:pt>
                <c:pt idx="2">
                  <c:v>-1.03</c:v>
                </c:pt>
                <c:pt idx="3">
                  <c:v>-1.51</c:v>
                </c:pt>
                <c:pt idx="4">
                  <c:v>6.72</c:v>
                </c:pt>
              </c:numCache>
            </c:numRef>
          </c:val>
          <c:smooth val="0"/>
          <c:extLst xmlns:c16r2="http://schemas.microsoft.com/office/drawing/2015/06/chart">
            <c:ext xmlns:c16="http://schemas.microsoft.com/office/drawing/2014/chart" uri="{C3380CC4-5D6E-409C-BE32-E72D297353CC}">
              <c16:uniqueId val="{00000002-5E82-4350-ADFF-FA035A44E46C}"/>
            </c:ext>
          </c:extLst>
        </c:ser>
        <c:dLbls>
          <c:showLegendKey val="0"/>
          <c:showVal val="0"/>
          <c:showCatName val="0"/>
          <c:showSerName val="0"/>
          <c:showPercent val="0"/>
          <c:showBubbleSize val="0"/>
        </c:dLbls>
        <c:marker val="1"/>
        <c:smooth val="0"/>
        <c:axId val="412606504"/>
        <c:axId val="498901024"/>
      </c:lineChart>
      <c:catAx>
        <c:axId val="412606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8901024"/>
        <c:crosses val="autoZero"/>
        <c:auto val="1"/>
        <c:lblAlgn val="ctr"/>
        <c:lblOffset val="100"/>
        <c:tickLblSkip val="1"/>
        <c:tickMarkSkip val="1"/>
        <c:noMultiLvlLbl val="0"/>
      </c:catAx>
      <c:valAx>
        <c:axId val="498901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2606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0.91</c:v>
                </c:pt>
                <c:pt idx="2">
                  <c:v>#N/A</c:v>
                </c:pt>
                <c:pt idx="3">
                  <c:v>1.1100000000000001</c:v>
                </c:pt>
                <c:pt idx="4">
                  <c:v>#N/A</c:v>
                </c:pt>
                <c:pt idx="5">
                  <c:v>0.12</c:v>
                </c:pt>
                <c:pt idx="6">
                  <c:v>#N/A</c:v>
                </c:pt>
                <c:pt idx="7">
                  <c:v>0.56999999999999995</c:v>
                </c:pt>
                <c:pt idx="8">
                  <c:v>#N/A</c:v>
                </c:pt>
                <c:pt idx="9">
                  <c:v>0.12</c:v>
                </c:pt>
              </c:numCache>
            </c:numRef>
          </c:val>
          <c:extLst xmlns:c16r2="http://schemas.microsoft.com/office/drawing/2015/06/chart">
            <c:ext xmlns:c16="http://schemas.microsoft.com/office/drawing/2014/chart" uri="{C3380CC4-5D6E-409C-BE32-E72D297353CC}">
              <c16:uniqueId val="{00000000-09A2-455D-BDDC-4AED5FA3C4F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9A2-455D-BDDC-4AED5FA3C4FD}"/>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0.13</c:v>
                </c:pt>
                <c:pt idx="2">
                  <c:v>#N/A</c:v>
                </c:pt>
                <c:pt idx="3">
                  <c:v>0.13</c:v>
                </c:pt>
                <c:pt idx="4">
                  <c:v>#N/A</c:v>
                </c:pt>
                <c:pt idx="5">
                  <c:v>0.14000000000000001</c:v>
                </c:pt>
                <c:pt idx="6">
                  <c:v>#N/A</c:v>
                </c:pt>
                <c:pt idx="7">
                  <c:v>0.13</c:v>
                </c:pt>
                <c:pt idx="8">
                  <c:v>#N/A</c:v>
                </c:pt>
                <c:pt idx="9">
                  <c:v>0.14000000000000001</c:v>
                </c:pt>
              </c:numCache>
            </c:numRef>
          </c:val>
          <c:extLst xmlns:c16r2="http://schemas.microsoft.com/office/drawing/2015/06/chart">
            <c:ext xmlns:c16="http://schemas.microsoft.com/office/drawing/2014/chart" uri="{C3380CC4-5D6E-409C-BE32-E72D297353CC}">
              <c16:uniqueId val="{00000002-09A2-455D-BDDC-4AED5FA3C4FD}"/>
            </c:ext>
          </c:extLst>
        </c:ser>
        <c:ser>
          <c:idx val="3"/>
          <c:order val="3"/>
          <c:tx>
            <c:strRef>
              <c:f>データシート!$A$30</c:f>
              <c:strCache>
                <c:ptCount val="1"/>
                <c:pt idx="0">
                  <c:v>工業用地造成事業特別会計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4.04</c:v>
                </c:pt>
                <c:pt idx="2">
                  <c:v>#N/A</c:v>
                </c:pt>
                <c:pt idx="3">
                  <c:v>4.03</c:v>
                </c:pt>
                <c:pt idx="4">
                  <c:v>#N/A</c:v>
                </c:pt>
                <c:pt idx="5">
                  <c:v>0.28000000000000003</c:v>
                </c:pt>
                <c:pt idx="6">
                  <c:v>#N/A</c:v>
                </c:pt>
                <c:pt idx="7">
                  <c:v>0.38</c:v>
                </c:pt>
                <c:pt idx="8">
                  <c:v>#N/A</c:v>
                </c:pt>
                <c:pt idx="9">
                  <c:v>0.64</c:v>
                </c:pt>
              </c:numCache>
            </c:numRef>
          </c:val>
          <c:extLst xmlns:c16r2="http://schemas.microsoft.com/office/drawing/2015/06/chart">
            <c:ext xmlns:c16="http://schemas.microsoft.com/office/drawing/2014/chart" uri="{C3380CC4-5D6E-409C-BE32-E72D297353CC}">
              <c16:uniqueId val="{00000003-09A2-455D-BDDC-4AED5FA3C4FD}"/>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1.87</c:v>
                </c:pt>
                <c:pt idx="2">
                  <c:v>#N/A</c:v>
                </c:pt>
                <c:pt idx="3">
                  <c:v>1.27</c:v>
                </c:pt>
                <c:pt idx="4">
                  <c:v>#N/A</c:v>
                </c:pt>
                <c:pt idx="5">
                  <c:v>0.42</c:v>
                </c:pt>
                <c:pt idx="6">
                  <c:v>#N/A</c:v>
                </c:pt>
                <c:pt idx="7">
                  <c:v>0.27</c:v>
                </c:pt>
                <c:pt idx="8">
                  <c:v>#N/A</c:v>
                </c:pt>
                <c:pt idx="9">
                  <c:v>0.84</c:v>
                </c:pt>
              </c:numCache>
            </c:numRef>
          </c:val>
          <c:extLst xmlns:c16r2="http://schemas.microsoft.com/office/drawing/2015/06/chart">
            <c:ext xmlns:c16="http://schemas.microsoft.com/office/drawing/2014/chart" uri="{C3380CC4-5D6E-409C-BE32-E72D297353CC}">
              <c16:uniqueId val="{00000004-09A2-455D-BDDC-4AED5FA3C4FD}"/>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#N/A</c:v>
                </c:pt>
                <c:pt idx="5">
                  <c:v>0.15</c:v>
                </c:pt>
                <c:pt idx="6">
                  <c:v>#N/A</c:v>
                </c:pt>
                <c:pt idx="7">
                  <c:v>0.16</c:v>
                </c:pt>
                <c:pt idx="8">
                  <c:v>#N/A</c:v>
                </c:pt>
                <c:pt idx="9">
                  <c:v>1.02</c:v>
                </c:pt>
              </c:numCache>
            </c:numRef>
          </c:val>
          <c:extLst xmlns:c16r2="http://schemas.microsoft.com/office/drawing/2015/06/chart">
            <c:ext xmlns:c16="http://schemas.microsoft.com/office/drawing/2014/chart" uri="{C3380CC4-5D6E-409C-BE32-E72D297353CC}">
              <c16:uniqueId val="{00000005-09A2-455D-BDDC-4AED5FA3C4FD}"/>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2.65</c:v>
                </c:pt>
                <c:pt idx="2">
                  <c:v>#N/A</c:v>
                </c:pt>
                <c:pt idx="3">
                  <c:v>2.57</c:v>
                </c:pt>
                <c:pt idx="4">
                  <c:v>#N/A</c:v>
                </c:pt>
                <c:pt idx="5">
                  <c:v>2.79</c:v>
                </c:pt>
                <c:pt idx="6">
                  <c:v>#N/A</c:v>
                </c:pt>
                <c:pt idx="7">
                  <c:v>3.09</c:v>
                </c:pt>
                <c:pt idx="8">
                  <c:v>#N/A</c:v>
                </c:pt>
                <c:pt idx="9">
                  <c:v>3.16</c:v>
                </c:pt>
              </c:numCache>
            </c:numRef>
          </c:val>
          <c:extLst xmlns:c16r2="http://schemas.microsoft.com/office/drawing/2015/06/chart">
            <c:ext xmlns:c16="http://schemas.microsoft.com/office/drawing/2014/chart" uri="{C3380CC4-5D6E-409C-BE32-E72D297353CC}">
              <c16:uniqueId val="{00000006-09A2-455D-BDDC-4AED5FA3C4FD}"/>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5.95</c:v>
                </c:pt>
                <c:pt idx="2">
                  <c:v>#N/A</c:v>
                </c:pt>
                <c:pt idx="3">
                  <c:v>4.3499999999999996</c:v>
                </c:pt>
                <c:pt idx="4">
                  <c:v>#N/A</c:v>
                </c:pt>
                <c:pt idx="5">
                  <c:v>4.22</c:v>
                </c:pt>
                <c:pt idx="6">
                  <c:v>#N/A</c:v>
                </c:pt>
                <c:pt idx="7">
                  <c:v>4.33</c:v>
                </c:pt>
                <c:pt idx="8">
                  <c:v>#N/A</c:v>
                </c:pt>
                <c:pt idx="9">
                  <c:v>3.88</c:v>
                </c:pt>
              </c:numCache>
            </c:numRef>
          </c:val>
          <c:extLst xmlns:c16r2="http://schemas.microsoft.com/office/drawing/2015/06/chart">
            <c:ext xmlns:c16="http://schemas.microsoft.com/office/drawing/2014/chart" uri="{C3380CC4-5D6E-409C-BE32-E72D297353CC}">
              <c16:uniqueId val="{00000007-09A2-455D-BDDC-4AED5FA3C4F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4.91</c:v>
                </c:pt>
                <c:pt idx="2">
                  <c:v>#N/A</c:v>
                </c:pt>
                <c:pt idx="3">
                  <c:v>4.2</c:v>
                </c:pt>
                <c:pt idx="4">
                  <c:v>#N/A</c:v>
                </c:pt>
                <c:pt idx="5">
                  <c:v>3.03</c:v>
                </c:pt>
                <c:pt idx="6">
                  <c:v>#N/A</c:v>
                </c:pt>
                <c:pt idx="7">
                  <c:v>3.29</c:v>
                </c:pt>
                <c:pt idx="8">
                  <c:v>#N/A</c:v>
                </c:pt>
                <c:pt idx="9">
                  <c:v>9.8000000000000007</c:v>
                </c:pt>
              </c:numCache>
            </c:numRef>
          </c:val>
          <c:extLst xmlns:c16r2="http://schemas.microsoft.com/office/drawing/2015/06/chart">
            <c:ext xmlns:c16="http://schemas.microsoft.com/office/drawing/2014/chart" uri="{C3380CC4-5D6E-409C-BE32-E72D297353CC}">
              <c16:uniqueId val="{00000008-09A2-455D-BDDC-4AED5FA3C4FD}"/>
            </c:ext>
          </c:extLst>
        </c:ser>
        <c:ser>
          <c:idx val="9"/>
          <c:order val="9"/>
          <c:tx>
            <c:strRef>
              <c:f>データシート!$A$36</c:f>
              <c:strCache>
                <c:ptCount val="1"/>
                <c:pt idx="0">
                  <c:v>小型自動車競走事業特別会計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4.45</c:v>
                </c:pt>
                <c:pt idx="1">
                  <c:v>#N/A</c:v>
                </c:pt>
                <c:pt idx="2">
                  <c:v>4.2300000000000004</c:v>
                </c:pt>
                <c:pt idx="3">
                  <c:v>#N/A</c:v>
                </c:pt>
                <c:pt idx="4">
                  <c:v>4.05</c:v>
                </c:pt>
                <c:pt idx="5">
                  <c:v>#N/A</c:v>
                </c:pt>
                <c:pt idx="6">
                  <c:v>3.1</c:v>
                </c:pt>
                <c:pt idx="7">
                  <c:v>#N/A</c:v>
                </c:pt>
                <c:pt idx="8">
                  <c:v>1.95</c:v>
                </c:pt>
                <c:pt idx="9">
                  <c:v>#N/A</c:v>
                </c:pt>
              </c:numCache>
            </c:numRef>
          </c:val>
          <c:extLst xmlns:c16r2="http://schemas.microsoft.com/office/drawing/2015/06/chart">
            <c:ext xmlns:c16="http://schemas.microsoft.com/office/drawing/2014/chart" uri="{C3380CC4-5D6E-409C-BE32-E72D297353CC}">
              <c16:uniqueId val="{00000009-09A2-455D-BDDC-4AED5FA3C4FD}"/>
            </c:ext>
          </c:extLst>
        </c:ser>
        <c:dLbls>
          <c:showLegendKey val="0"/>
          <c:showVal val="0"/>
          <c:showCatName val="0"/>
          <c:showSerName val="0"/>
          <c:showPercent val="0"/>
          <c:showBubbleSize val="0"/>
        </c:dLbls>
        <c:gapWidth val="150"/>
        <c:overlap val="100"/>
        <c:axId val="496284384"/>
        <c:axId val="414960408"/>
      </c:barChart>
      <c:catAx>
        <c:axId val="496284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4960408"/>
        <c:crosses val="autoZero"/>
        <c:auto val="1"/>
        <c:lblAlgn val="ctr"/>
        <c:lblOffset val="100"/>
        <c:tickLblSkip val="1"/>
        <c:tickMarkSkip val="1"/>
        <c:noMultiLvlLbl val="0"/>
      </c:catAx>
      <c:valAx>
        <c:axId val="414960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62843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5701</c:v>
                </c:pt>
                <c:pt idx="5">
                  <c:v>5838</c:v>
                </c:pt>
                <c:pt idx="8">
                  <c:v>5660</c:v>
                </c:pt>
                <c:pt idx="11">
                  <c:v>5721</c:v>
                </c:pt>
                <c:pt idx="14">
                  <c:v>5702</c:v>
                </c:pt>
              </c:numCache>
            </c:numRef>
          </c:val>
          <c:extLst xmlns:c16r2="http://schemas.microsoft.com/office/drawing/2015/06/chart">
            <c:ext xmlns:c16="http://schemas.microsoft.com/office/drawing/2014/chart" uri="{C3380CC4-5D6E-409C-BE32-E72D297353CC}">
              <c16:uniqueId val="{00000000-57FC-4884-AA24-F08C45BDF91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57FC-4884-AA24-F08C45BDF91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116</c:v>
                </c:pt>
                <c:pt idx="3">
                  <c:v>75</c:v>
                </c:pt>
                <c:pt idx="6">
                  <c:v>60</c:v>
                </c:pt>
                <c:pt idx="9">
                  <c:v>35</c:v>
                </c:pt>
                <c:pt idx="12">
                  <c:v>2</c:v>
                </c:pt>
              </c:numCache>
            </c:numRef>
          </c:val>
          <c:extLst xmlns:c16r2="http://schemas.microsoft.com/office/drawing/2015/06/chart">
            <c:ext xmlns:c16="http://schemas.microsoft.com/office/drawing/2014/chart" uri="{C3380CC4-5D6E-409C-BE32-E72D297353CC}">
              <c16:uniqueId val="{00000002-57FC-4884-AA24-F08C45BDF91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27</c:v>
                </c:pt>
                <c:pt idx="3">
                  <c:v>4</c:v>
                </c:pt>
                <c:pt idx="6">
                  <c:v>17</c:v>
                </c:pt>
                <c:pt idx="9">
                  <c:v>40</c:v>
                </c:pt>
                <c:pt idx="12">
                  <c:v>88</c:v>
                </c:pt>
              </c:numCache>
            </c:numRef>
          </c:val>
          <c:extLst xmlns:c16r2="http://schemas.microsoft.com/office/drawing/2015/06/chart">
            <c:ext xmlns:c16="http://schemas.microsoft.com/office/drawing/2014/chart" uri="{C3380CC4-5D6E-409C-BE32-E72D297353CC}">
              <c16:uniqueId val="{00000003-57FC-4884-AA24-F08C45BDF91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478</c:v>
                </c:pt>
                <c:pt idx="3">
                  <c:v>503</c:v>
                </c:pt>
                <c:pt idx="6">
                  <c:v>510</c:v>
                </c:pt>
                <c:pt idx="9">
                  <c:v>478</c:v>
                </c:pt>
                <c:pt idx="12">
                  <c:v>518</c:v>
                </c:pt>
              </c:numCache>
            </c:numRef>
          </c:val>
          <c:extLst xmlns:c16r2="http://schemas.microsoft.com/office/drawing/2015/06/chart">
            <c:ext xmlns:c16="http://schemas.microsoft.com/office/drawing/2014/chart" uri="{C3380CC4-5D6E-409C-BE32-E72D297353CC}">
              <c16:uniqueId val="{00000004-57FC-4884-AA24-F08C45BDF91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7FC-4884-AA24-F08C45BDF91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7FC-4884-AA24-F08C45BDF91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6195</c:v>
                </c:pt>
                <c:pt idx="3">
                  <c:v>6698</c:v>
                </c:pt>
                <c:pt idx="6">
                  <c:v>6869</c:v>
                </c:pt>
                <c:pt idx="9">
                  <c:v>6901</c:v>
                </c:pt>
                <c:pt idx="12">
                  <c:v>7005</c:v>
                </c:pt>
              </c:numCache>
            </c:numRef>
          </c:val>
          <c:extLst xmlns:c16r2="http://schemas.microsoft.com/office/drawing/2015/06/chart">
            <c:ext xmlns:c16="http://schemas.microsoft.com/office/drawing/2014/chart" uri="{C3380CC4-5D6E-409C-BE32-E72D297353CC}">
              <c16:uniqueId val="{00000007-57FC-4884-AA24-F08C45BDF91A}"/>
            </c:ext>
          </c:extLst>
        </c:ser>
        <c:dLbls>
          <c:showLegendKey val="0"/>
          <c:showVal val="0"/>
          <c:showCatName val="0"/>
          <c:showSerName val="0"/>
          <c:showPercent val="0"/>
          <c:showBubbleSize val="0"/>
        </c:dLbls>
        <c:gapWidth val="100"/>
        <c:overlap val="100"/>
        <c:axId val="498498264"/>
        <c:axId val="5037530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1115</c:v>
                </c:pt>
                <c:pt idx="2">
                  <c:v>#N/A</c:v>
                </c:pt>
                <c:pt idx="3">
                  <c:v>#N/A</c:v>
                </c:pt>
                <c:pt idx="4">
                  <c:v>1442</c:v>
                </c:pt>
                <c:pt idx="5">
                  <c:v>#N/A</c:v>
                </c:pt>
                <c:pt idx="6">
                  <c:v>#N/A</c:v>
                </c:pt>
                <c:pt idx="7">
                  <c:v>1796</c:v>
                </c:pt>
                <c:pt idx="8">
                  <c:v>#N/A</c:v>
                </c:pt>
                <c:pt idx="9">
                  <c:v>#N/A</c:v>
                </c:pt>
                <c:pt idx="10">
                  <c:v>1733</c:v>
                </c:pt>
                <c:pt idx="11">
                  <c:v>#N/A</c:v>
                </c:pt>
                <c:pt idx="12">
                  <c:v>#N/A</c:v>
                </c:pt>
                <c:pt idx="13">
                  <c:v>1911</c:v>
                </c:pt>
                <c:pt idx="14">
                  <c:v>#N/A</c:v>
                </c:pt>
              </c:numCache>
            </c:numRef>
          </c:val>
          <c:smooth val="0"/>
          <c:extLst xmlns:c16r2="http://schemas.microsoft.com/office/drawing/2015/06/chart">
            <c:ext xmlns:c16="http://schemas.microsoft.com/office/drawing/2014/chart" uri="{C3380CC4-5D6E-409C-BE32-E72D297353CC}">
              <c16:uniqueId val="{00000008-57FC-4884-AA24-F08C45BDF91A}"/>
            </c:ext>
          </c:extLst>
        </c:ser>
        <c:dLbls>
          <c:showLegendKey val="0"/>
          <c:showVal val="0"/>
          <c:showCatName val="0"/>
          <c:showSerName val="0"/>
          <c:showPercent val="0"/>
          <c:showBubbleSize val="0"/>
        </c:dLbls>
        <c:marker val="1"/>
        <c:smooth val="0"/>
        <c:axId val="498498264"/>
        <c:axId val="503753080"/>
      </c:lineChart>
      <c:catAx>
        <c:axId val="498498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3753080"/>
        <c:crosses val="autoZero"/>
        <c:auto val="1"/>
        <c:lblAlgn val="ctr"/>
        <c:lblOffset val="100"/>
        <c:tickLblSkip val="1"/>
        <c:tickMarkSkip val="1"/>
        <c:noMultiLvlLbl val="0"/>
      </c:catAx>
      <c:valAx>
        <c:axId val="503753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8498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62057</c:v>
                </c:pt>
                <c:pt idx="5">
                  <c:v>60614</c:v>
                </c:pt>
                <c:pt idx="8">
                  <c:v>59711</c:v>
                </c:pt>
                <c:pt idx="11">
                  <c:v>58619</c:v>
                </c:pt>
                <c:pt idx="14">
                  <c:v>58110</c:v>
                </c:pt>
              </c:numCache>
            </c:numRef>
          </c:val>
          <c:extLst xmlns:c16r2="http://schemas.microsoft.com/office/drawing/2015/06/chart">
            <c:ext xmlns:c16="http://schemas.microsoft.com/office/drawing/2014/chart" uri="{C3380CC4-5D6E-409C-BE32-E72D297353CC}">
              <c16:uniqueId val="{00000000-9365-4B1F-B8E3-AC987F95F2E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5567</c:v>
                </c:pt>
                <c:pt idx="5">
                  <c:v>5354</c:v>
                </c:pt>
                <c:pt idx="8">
                  <c:v>3523</c:v>
                </c:pt>
                <c:pt idx="11">
                  <c:v>3218</c:v>
                </c:pt>
                <c:pt idx="14">
                  <c:v>2946</c:v>
                </c:pt>
              </c:numCache>
            </c:numRef>
          </c:val>
          <c:extLst xmlns:c16r2="http://schemas.microsoft.com/office/drawing/2015/06/chart">
            <c:ext xmlns:c16="http://schemas.microsoft.com/office/drawing/2014/chart" uri="{C3380CC4-5D6E-409C-BE32-E72D297353CC}">
              <c16:uniqueId val="{00000001-9365-4B1F-B8E3-AC987F95F2E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21587</c:v>
                </c:pt>
                <c:pt idx="5">
                  <c:v>22403</c:v>
                </c:pt>
                <c:pt idx="8">
                  <c:v>23549</c:v>
                </c:pt>
                <c:pt idx="11">
                  <c:v>23436</c:v>
                </c:pt>
                <c:pt idx="14">
                  <c:v>25985</c:v>
                </c:pt>
              </c:numCache>
            </c:numRef>
          </c:val>
          <c:extLst xmlns:c16r2="http://schemas.microsoft.com/office/drawing/2015/06/chart">
            <c:ext xmlns:c16="http://schemas.microsoft.com/office/drawing/2014/chart" uri="{C3380CC4-5D6E-409C-BE32-E72D297353CC}">
              <c16:uniqueId val="{00000002-9365-4B1F-B8E3-AC987F95F2E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365-4B1F-B8E3-AC987F95F2E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365-4B1F-B8E3-AC987F95F2E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1</c:v>
                </c:pt>
                <c:pt idx="6">
                  <c:v>0</c:v>
                </c:pt>
                <c:pt idx="9">
                  <c:v>0</c:v>
                </c:pt>
                <c:pt idx="12">
                  <c:v>0</c:v>
                </c:pt>
              </c:numCache>
            </c:numRef>
          </c:val>
          <c:extLst xmlns:c16r2="http://schemas.microsoft.com/office/drawing/2015/06/chart">
            <c:ext xmlns:c16="http://schemas.microsoft.com/office/drawing/2014/chart" uri="{C3380CC4-5D6E-409C-BE32-E72D297353CC}">
              <c16:uniqueId val="{00000005-9365-4B1F-B8E3-AC987F95F2E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9095</c:v>
                </c:pt>
                <c:pt idx="3">
                  <c:v>7925</c:v>
                </c:pt>
                <c:pt idx="6">
                  <c:v>7854</c:v>
                </c:pt>
                <c:pt idx="9">
                  <c:v>6911</c:v>
                </c:pt>
                <c:pt idx="12">
                  <c:v>6410</c:v>
                </c:pt>
              </c:numCache>
            </c:numRef>
          </c:val>
          <c:extLst xmlns:c16r2="http://schemas.microsoft.com/office/drawing/2015/06/chart">
            <c:ext xmlns:c16="http://schemas.microsoft.com/office/drawing/2014/chart" uri="{C3380CC4-5D6E-409C-BE32-E72D297353CC}">
              <c16:uniqueId val="{00000006-9365-4B1F-B8E3-AC987F95F2E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160</c:v>
                </c:pt>
                <c:pt idx="3">
                  <c:v>88</c:v>
                </c:pt>
                <c:pt idx="6">
                  <c:v>32</c:v>
                </c:pt>
                <c:pt idx="9">
                  <c:v>0</c:v>
                </c:pt>
                <c:pt idx="12">
                  <c:v>0</c:v>
                </c:pt>
              </c:numCache>
            </c:numRef>
          </c:val>
          <c:extLst xmlns:c16r2="http://schemas.microsoft.com/office/drawing/2015/06/chart">
            <c:ext xmlns:c16="http://schemas.microsoft.com/office/drawing/2014/chart" uri="{C3380CC4-5D6E-409C-BE32-E72D297353CC}">
              <c16:uniqueId val="{00000007-9365-4B1F-B8E3-AC987F95F2E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8024</c:v>
                </c:pt>
                <c:pt idx="3">
                  <c:v>7749</c:v>
                </c:pt>
                <c:pt idx="6">
                  <c:v>8157</c:v>
                </c:pt>
                <c:pt idx="9">
                  <c:v>8137</c:v>
                </c:pt>
                <c:pt idx="12">
                  <c:v>8821</c:v>
                </c:pt>
              </c:numCache>
            </c:numRef>
          </c:val>
          <c:extLst xmlns:c16r2="http://schemas.microsoft.com/office/drawing/2015/06/chart">
            <c:ext xmlns:c16="http://schemas.microsoft.com/office/drawing/2014/chart" uri="{C3380CC4-5D6E-409C-BE32-E72D297353CC}">
              <c16:uniqueId val="{00000008-9365-4B1F-B8E3-AC987F95F2E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1686</c:v>
                </c:pt>
                <c:pt idx="3">
                  <c:v>1600</c:v>
                </c:pt>
                <c:pt idx="6">
                  <c:v>0</c:v>
                </c:pt>
                <c:pt idx="9">
                  <c:v>0</c:v>
                </c:pt>
                <c:pt idx="12">
                  <c:v>0</c:v>
                </c:pt>
              </c:numCache>
            </c:numRef>
          </c:val>
          <c:extLst xmlns:c16r2="http://schemas.microsoft.com/office/drawing/2015/06/chart">
            <c:ext xmlns:c16="http://schemas.microsoft.com/office/drawing/2014/chart" uri="{C3380CC4-5D6E-409C-BE32-E72D297353CC}">
              <c16:uniqueId val="{00000009-9365-4B1F-B8E3-AC987F95F2E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77869</c:v>
                </c:pt>
                <c:pt idx="3">
                  <c:v>76452</c:v>
                </c:pt>
                <c:pt idx="6">
                  <c:v>75475</c:v>
                </c:pt>
                <c:pt idx="9">
                  <c:v>73620</c:v>
                </c:pt>
                <c:pt idx="12">
                  <c:v>72290</c:v>
                </c:pt>
              </c:numCache>
            </c:numRef>
          </c:val>
          <c:extLst xmlns:c16r2="http://schemas.microsoft.com/office/drawing/2015/06/chart">
            <c:ext xmlns:c16="http://schemas.microsoft.com/office/drawing/2014/chart" uri="{C3380CC4-5D6E-409C-BE32-E72D297353CC}">
              <c16:uniqueId val="{0000000A-9365-4B1F-B8E3-AC987F95F2EF}"/>
            </c:ext>
          </c:extLst>
        </c:ser>
        <c:dLbls>
          <c:showLegendKey val="0"/>
          <c:showVal val="0"/>
          <c:showCatName val="0"/>
          <c:showSerName val="0"/>
          <c:showPercent val="0"/>
          <c:showBubbleSize val="0"/>
        </c:dLbls>
        <c:gapWidth val="100"/>
        <c:overlap val="100"/>
        <c:axId val="414942912"/>
        <c:axId val="5006904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7624</c:v>
                </c:pt>
                <c:pt idx="2">
                  <c:v>#N/A</c:v>
                </c:pt>
                <c:pt idx="3">
                  <c:v>#N/A</c:v>
                </c:pt>
                <c:pt idx="4">
                  <c:v>5445</c:v>
                </c:pt>
                <c:pt idx="5">
                  <c:v>#N/A</c:v>
                </c:pt>
                <c:pt idx="6">
                  <c:v>#N/A</c:v>
                </c:pt>
                <c:pt idx="7">
                  <c:v>4735</c:v>
                </c:pt>
                <c:pt idx="8">
                  <c:v>#N/A</c:v>
                </c:pt>
                <c:pt idx="9">
                  <c:v>#N/A</c:v>
                </c:pt>
                <c:pt idx="10">
                  <c:v>3394</c:v>
                </c:pt>
                <c:pt idx="11">
                  <c:v>#N/A</c:v>
                </c:pt>
                <c:pt idx="12">
                  <c:v>#N/A</c:v>
                </c:pt>
                <c:pt idx="13">
                  <c:v>479</c:v>
                </c:pt>
                <c:pt idx="14">
                  <c:v>#N/A</c:v>
                </c:pt>
              </c:numCache>
            </c:numRef>
          </c:val>
          <c:smooth val="0"/>
          <c:extLst xmlns:c16r2="http://schemas.microsoft.com/office/drawing/2015/06/chart">
            <c:ext xmlns:c16="http://schemas.microsoft.com/office/drawing/2014/chart" uri="{C3380CC4-5D6E-409C-BE32-E72D297353CC}">
              <c16:uniqueId val="{0000000B-9365-4B1F-B8E3-AC987F95F2EF}"/>
            </c:ext>
          </c:extLst>
        </c:ser>
        <c:dLbls>
          <c:showLegendKey val="0"/>
          <c:showVal val="0"/>
          <c:showCatName val="0"/>
          <c:showSerName val="0"/>
          <c:showPercent val="0"/>
          <c:showBubbleSize val="0"/>
        </c:dLbls>
        <c:marker val="1"/>
        <c:smooth val="0"/>
        <c:axId val="414942912"/>
        <c:axId val="500690456"/>
      </c:lineChart>
      <c:catAx>
        <c:axId val="414942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0690456"/>
        <c:crosses val="autoZero"/>
        <c:auto val="1"/>
        <c:lblAlgn val="ctr"/>
        <c:lblOffset val="100"/>
        <c:tickLblSkip val="1"/>
        <c:tickMarkSkip val="1"/>
        <c:noMultiLvlLbl val="0"/>
      </c:catAx>
      <c:valAx>
        <c:axId val="500690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4942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8627</c:v>
                </c:pt>
                <c:pt idx="1">
                  <c:v>8487</c:v>
                </c:pt>
                <c:pt idx="2">
                  <c:v>9095</c:v>
                </c:pt>
              </c:numCache>
            </c:numRef>
          </c:val>
          <c:extLst xmlns:c16r2="http://schemas.microsoft.com/office/drawing/2015/06/chart">
            <c:ext xmlns:c16="http://schemas.microsoft.com/office/drawing/2014/chart" uri="{C3380CC4-5D6E-409C-BE32-E72D297353CC}">
              <c16:uniqueId val="{00000000-6E86-4BA1-8E53-2263DC27165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7476</c:v>
                </c:pt>
                <c:pt idx="1">
                  <c:v>6795</c:v>
                </c:pt>
                <c:pt idx="2">
                  <c:v>7361</c:v>
                </c:pt>
              </c:numCache>
            </c:numRef>
          </c:val>
          <c:extLst xmlns:c16r2="http://schemas.microsoft.com/office/drawing/2015/06/chart">
            <c:ext xmlns:c16="http://schemas.microsoft.com/office/drawing/2014/chart" uri="{C3380CC4-5D6E-409C-BE32-E72D297353CC}">
              <c16:uniqueId val="{00000001-6E86-4BA1-8E53-2263DC27165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8167</c:v>
                </c:pt>
                <c:pt idx="1">
                  <c:v>9015</c:v>
                </c:pt>
                <c:pt idx="2">
                  <c:v>9933</c:v>
                </c:pt>
              </c:numCache>
            </c:numRef>
          </c:val>
          <c:extLst xmlns:c16r2="http://schemas.microsoft.com/office/drawing/2015/06/chart">
            <c:ext xmlns:c16="http://schemas.microsoft.com/office/drawing/2014/chart" uri="{C3380CC4-5D6E-409C-BE32-E72D297353CC}">
              <c16:uniqueId val="{00000002-6E86-4BA1-8E53-2263DC271657}"/>
            </c:ext>
          </c:extLst>
        </c:ser>
        <c:dLbls>
          <c:showLegendKey val="0"/>
          <c:showVal val="0"/>
          <c:showCatName val="0"/>
          <c:showSerName val="0"/>
          <c:showPercent val="0"/>
          <c:showBubbleSize val="0"/>
        </c:dLbls>
        <c:gapWidth val="120"/>
        <c:overlap val="100"/>
        <c:axId val="503481184"/>
        <c:axId val="503483536"/>
      </c:barChart>
      <c:catAx>
        <c:axId val="503481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03483536"/>
        <c:crosses val="autoZero"/>
        <c:auto val="1"/>
        <c:lblAlgn val="ctr"/>
        <c:lblOffset val="100"/>
        <c:tickLblSkip val="1"/>
        <c:tickMarkSkip val="1"/>
        <c:noMultiLvlLbl val="0"/>
      </c:catAx>
      <c:valAx>
        <c:axId val="5034835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03481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福岡県飯塚市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据置期間終了に伴う元金償還開始により元利償還金が増となっている。また、本市は普通交付税算入率の高い地方債を活用することを基本としているものの、事業費補正算入額の減少などにより算入公債費等は若干の減額となっている。その結果、単年度の実質公債費比率が</a:t>
          </a:r>
          <a:r>
            <a:rPr kumimoji="1" lang="en-US" altLang="ja-JP" sz="1400">
              <a:latin typeface="ＭＳ ゴシック" pitchFamily="49" charset="-128"/>
              <a:ea typeface="ＭＳ ゴシック" pitchFamily="49" charset="-128"/>
            </a:rPr>
            <a:t>0.3</a:t>
          </a:r>
          <a:r>
            <a:rPr kumimoji="1" lang="ja-JP" altLang="en-US" sz="1400">
              <a:latin typeface="ＭＳ ゴシック" pitchFamily="49" charset="-128"/>
              <a:ea typeface="ＭＳ ゴシック" pitchFamily="49" charset="-128"/>
            </a:rPr>
            <a:t>ポイント、</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ヶ年平均の実質公債費比率が</a:t>
          </a:r>
          <a:r>
            <a:rPr kumimoji="1" lang="en-US" altLang="ja-JP" sz="1400">
              <a:latin typeface="ＭＳ ゴシック" pitchFamily="49" charset="-128"/>
              <a:ea typeface="ＭＳ ゴシック" pitchFamily="49" charset="-128"/>
            </a:rPr>
            <a:t>0.4</a:t>
          </a:r>
          <a:r>
            <a:rPr kumimoji="1" lang="ja-JP" altLang="en-US" sz="1400">
              <a:latin typeface="ＭＳ ゴシック" pitchFamily="49" charset="-128"/>
              <a:ea typeface="ＭＳ ゴシック" pitchFamily="49" charset="-128"/>
            </a:rPr>
            <a:t>ポイントの増となっている。今後も健全な財政運営に努めるため、事業費の適正化や事業実施年度の調整、低利での借入方法の検討などにより、償還額の平準化及び実質公債費比率の急激な上昇を抑えていく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福岡県飯塚市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将来負担額については、地方債現在高が</a:t>
          </a:r>
          <a:r>
            <a:rPr kumimoji="1" lang="en-US" altLang="ja-JP" sz="1400">
              <a:latin typeface="ＭＳ ゴシック" pitchFamily="49" charset="-128"/>
              <a:ea typeface="ＭＳ ゴシック" pitchFamily="49" charset="-128"/>
            </a:rPr>
            <a:t>1,330</a:t>
          </a:r>
          <a:r>
            <a:rPr kumimoji="1" lang="ja-JP" altLang="en-US" sz="1400">
              <a:latin typeface="ＭＳ ゴシック" pitchFamily="49" charset="-128"/>
              <a:ea typeface="ＭＳ ゴシック" pitchFamily="49" charset="-128"/>
            </a:rPr>
            <a:t>百万円減となり、それに伴い充当可能財源における交付税算入見込額も</a:t>
          </a:r>
          <a:r>
            <a:rPr kumimoji="1" lang="en-US" altLang="ja-JP" sz="1400">
              <a:latin typeface="ＭＳ ゴシック" pitchFamily="49" charset="-128"/>
              <a:ea typeface="ＭＳ ゴシック" pitchFamily="49" charset="-128"/>
            </a:rPr>
            <a:t>509</a:t>
          </a:r>
          <a:r>
            <a:rPr kumimoji="1" lang="ja-JP" altLang="en-US" sz="1400">
              <a:latin typeface="ＭＳ ゴシック" pitchFamily="49" charset="-128"/>
              <a:ea typeface="ＭＳ ゴシック" pitchFamily="49" charset="-128"/>
            </a:rPr>
            <a:t>百万円の減となったものの、決算剰余金の財政調整基金等への積立等により、充当可能財源の充当可能基金が</a:t>
          </a:r>
          <a:r>
            <a:rPr kumimoji="1" lang="en-US" altLang="ja-JP" sz="1400">
              <a:latin typeface="ＭＳ ゴシック" pitchFamily="49" charset="-128"/>
              <a:ea typeface="ＭＳ ゴシック" pitchFamily="49" charset="-128"/>
            </a:rPr>
            <a:t>2,549</a:t>
          </a:r>
          <a:r>
            <a:rPr kumimoji="1" lang="ja-JP" altLang="en-US" sz="1400">
              <a:latin typeface="ＭＳ ゴシック" pitchFamily="49" charset="-128"/>
              <a:ea typeface="ＭＳ ゴシック" pitchFamily="49" charset="-128"/>
            </a:rPr>
            <a:t>百万円の増となったため、将来負担比率としては</a:t>
          </a:r>
          <a:r>
            <a:rPr kumimoji="1" lang="en-US" altLang="ja-JP" sz="1400">
              <a:latin typeface="ＭＳ ゴシック" pitchFamily="49" charset="-128"/>
              <a:ea typeface="ＭＳ ゴシック" pitchFamily="49" charset="-128"/>
            </a:rPr>
            <a:t>10.6</a:t>
          </a:r>
          <a:r>
            <a:rPr kumimoji="1" lang="ja-JP" altLang="en-US" sz="1400">
              <a:latin typeface="ＭＳ ゴシック" pitchFamily="49" charset="-128"/>
              <a:ea typeface="ＭＳ ゴシック" pitchFamily="49" charset="-128"/>
            </a:rPr>
            <a:t>ポイントの減となった。今後も継続中の菰田・堀池地区活性化事業が本格化することから地方債残高については注意する必要がある。また、充当可能基金についても、今後の財政運営により増減するものであり、将来負担比率について注視していく必要がある。引き続き事務事業のゼロベースからの見直し・統廃合を継続して実施していくことで、持続可能で健全な財政運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福岡県飯塚市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年度決算歳計剰余金を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百万円、債券運用収入及び預金利子運用収入を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減債基金については、普通交付税の算定における臨時財政対策債償還基金費分を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百万円、債券運用収入及び預金利子運用収入を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百万円を積み立てた一方、事業に係る経費分等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以上の主な要因により、基金全体の残高としては、前年度より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26,389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合併特例措置の終了による地方交付税の逓減など、歳入の減額要素が見込まれる中、菰田・堀池地区活性化事業に本格的に取り組むことになる。財政見通し上では、財政調整基金はもとより、各種基金についても取崩しを行いながら、財政収支の均衡を図っていくことが想定されている。しかしながら、本市の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次行財政改革大綱において、令和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年度の財政調整基金と減債基金の残高の合計を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億円以上と規定しており、更なる行財政改革の推進を図っていく。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飯塚市地域振興基金　　　　　：　地域振興に関する事業を推進するため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飯塚市ふるさと応援基金　　　：　寄附者の思いを反映した施策に活用し魅力あるまちづくりを推進するため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飯塚市かんがい施設整備基金　：　かんがい施設の維持管理及び改良事業を実施するため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飯塚霊園施設管理基金　　　　：　飯塚霊園施設の維持管理のため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飯塚市汚水処理施設整備基金　：　うぐいす台住宅団地汚水処理施設の整備等のため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飯塚市ふるさと応援基金　　　：　寄附額を積み立てたことによる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百万円の増、事業にかかる経費及び寄附者の思いを反映した施策</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の財源として取り崩したことによる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百万円の減の結果、</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飯塚市かんがい施設整備基金　：　かんがい施設の維持管理にかかる経費の財源として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百万円を取崩したことによる減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飯塚霊園施設管理基金　　　　：　霊園施設管理にかかる経費を積み立てたことによる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飯塚市汚水処理施設整備基金　：　汚水処理施設にかかる経費を積み立てたことによる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百万円の増及び運用益による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各基金の設置の目的のため、必要に応じて積立・取崩しを行う。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年度決算歳計剰余金を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百万円、債券運用収入及び預金利子運用収入を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百万円積み立てた結果、</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今後も合併特例措置の終了による地方交付税の逓減など、歳入の減額要素が見込まれる中、菰田・堀池地区活性化事業に本格的に取り組むことになる。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収支均衡を図るため、取崩しを行いながらの財政運営が想定される中、その残高の確保を図るため、健全な財政運営に取り組むとともに、国債を中心とした安全かつ効果的な運用を推進し、基金運用収入の確保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減債基金については、普通交付税の算定における臨時財政対策債償還基金費分を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百万円、債券運用収入及び預金利子運用収入を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百万円積み立てた結果、</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増加する見込みである元利償還金の財源として、取崩しも視野に入れた財政運営が想定される中、財政調整基金と同様に、その残高の確保を図るため、健全な財政運営に取り組むとともに、国債を中心とした安全かつ効果的な運用を推進し、基金運用収入の確保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福岡県飯塚市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126,555
125,133
213.96
86,199,683
82,318,386
3,378,036
34,429,173
72,271,191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xdr:cNvSpPr txBox="1"/>
      </xdr:nvSpPr>
      <xdr:spPr>
        <a:xfrm>
          <a:off x="762000" y="45339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旧産炭地域特有の経済構造として、生活保護率が高いなど低所得者が多く、併せて人口の減少、高齢化の進展に伴う税収等の低迷により</a:t>
          </a:r>
          <a:r>
            <a:rPr kumimoji="1" lang="en-US" altLang="ja-JP" sz="1300" baseline="0">
              <a:latin typeface="ＭＳ Ｐゴシック" panose="020B0600070205080204" pitchFamily="50" charset="-128"/>
              <a:ea typeface="ＭＳ Ｐゴシック" panose="020B0600070205080204" pitchFamily="50" charset="-128"/>
            </a:rPr>
            <a:t>0.50</a:t>
          </a:r>
          <a:r>
            <a:rPr kumimoji="1" lang="ja-JP" altLang="en-US" sz="1300" baseline="0">
              <a:latin typeface="ＭＳ Ｐゴシック" panose="020B0600070205080204" pitchFamily="50" charset="-128"/>
              <a:ea typeface="ＭＳ Ｐゴシック" panose="020B0600070205080204" pitchFamily="50" charset="-128"/>
            </a:rPr>
            <a:t>と類似団体平均を大きく下回っている。今後は、第二次行財政改革後期実施計画に基づき、効果的・効率的な行政運営を推進するとともに、公民連携の推進や定住化を促進する施策を実施することにより指数の改善を図る。そのためには企業誘致の促進など産業の活性化を図り、かつ事業費の適正化や事業実施年度の平準化など、健全で持続可能な財政基盤の構築を図っていく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28122</xdr:rowOff>
    </xdr:to>
    <xdr:cxnSp macro="">
      <xdr:nvCxnSpPr>
        <xdr:cNvPr id="66" name="直線コネクタ 65"/>
        <xdr:cNvCxnSpPr/>
      </xdr:nvCxnSpPr>
      <xdr:spPr>
        <a:xfrm flipV="1">
          <a:off x="4953000" y="6312807"/>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199</xdr:rowOff>
    </xdr:from>
    <xdr:ext cx="762000" cy="259045"/>
    <xdr:sp macro="" textlink="">
      <xdr:nvSpPr>
        <xdr:cNvPr id="67"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28122</xdr:rowOff>
    </xdr:from>
    <xdr:to>
      <xdr:col>24</xdr:col>
      <xdr:colOff>12700</xdr:colOff>
      <xdr:row>45</xdr:row>
      <xdr:rowOff>28122</xdr:rowOff>
    </xdr:to>
    <xdr:cxnSp macro="">
      <xdr:nvCxnSpPr>
        <xdr:cNvPr id="68" name="直線コネクタ 67"/>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113393</xdr:rowOff>
    </xdr:from>
    <xdr:to>
      <xdr:col>23</xdr:col>
      <xdr:colOff>133350</xdr:colOff>
      <xdr:row>44</xdr:row>
      <xdr:rowOff>130628</xdr:rowOff>
    </xdr:to>
    <xdr:cxnSp macro="">
      <xdr:nvCxnSpPr>
        <xdr:cNvPr id="71" name="直線コネクタ 70"/>
        <xdr:cNvCxnSpPr/>
      </xdr:nvCxnSpPr>
      <xdr:spPr>
        <a:xfrm>
          <a:off x="4114800" y="765719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145342</xdr:rowOff>
    </xdr:from>
    <xdr:ext cx="762000" cy="259045"/>
    <xdr:sp macro="" textlink="">
      <xdr:nvSpPr>
        <xdr:cNvPr id="72" name="財政力平均値テキスト"/>
        <xdr:cNvSpPr txBox="1"/>
      </xdr:nvSpPr>
      <xdr:spPr>
        <a:xfrm>
          <a:off x="5041900" y="7003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73" name="フローチャート: 判断 72"/>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113393</xdr:rowOff>
    </xdr:from>
    <xdr:to>
      <xdr:col>19</xdr:col>
      <xdr:colOff>133350</xdr:colOff>
      <xdr:row>44</xdr:row>
      <xdr:rowOff>113393</xdr:rowOff>
    </xdr:to>
    <xdr:cxnSp macro="">
      <xdr:nvCxnSpPr>
        <xdr:cNvPr id="74" name="直線コネクタ 73"/>
        <xdr:cNvCxnSpPr/>
      </xdr:nvCxnSpPr>
      <xdr:spPr>
        <a:xfrm>
          <a:off x="3225800" y="76571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94343</xdr:rowOff>
    </xdr:from>
    <xdr:to>
      <xdr:col>19</xdr:col>
      <xdr:colOff>184150</xdr:colOff>
      <xdr:row>42</xdr:row>
      <xdr:rowOff>24493</xdr:rowOff>
    </xdr:to>
    <xdr:sp macro="" textlink="">
      <xdr:nvSpPr>
        <xdr:cNvPr id="75" name="フローチャート: 判断 74"/>
        <xdr:cNvSpPr/>
      </xdr:nvSpPr>
      <xdr:spPr>
        <a:xfrm>
          <a:off x="4064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34670</xdr:rowOff>
    </xdr:from>
    <xdr:ext cx="736600" cy="259045"/>
    <xdr:sp macro="" textlink="">
      <xdr:nvSpPr>
        <xdr:cNvPr id="76" name="テキスト ボックス 75"/>
        <xdr:cNvSpPr txBox="1"/>
      </xdr:nvSpPr>
      <xdr:spPr>
        <a:xfrm>
          <a:off x="3733800" y="6892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113393</xdr:rowOff>
    </xdr:from>
    <xdr:to>
      <xdr:col>15</xdr:col>
      <xdr:colOff>82550</xdr:colOff>
      <xdr:row>44</xdr:row>
      <xdr:rowOff>130628</xdr:rowOff>
    </xdr:to>
    <xdr:cxnSp macro="">
      <xdr:nvCxnSpPr>
        <xdr:cNvPr id="77" name="直線コネクタ 76"/>
        <xdr:cNvCxnSpPr/>
      </xdr:nvCxnSpPr>
      <xdr:spPr>
        <a:xfrm flipV="1">
          <a:off x="2336800" y="76571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94343</xdr:rowOff>
    </xdr:from>
    <xdr:to>
      <xdr:col>15</xdr:col>
      <xdr:colOff>133350</xdr:colOff>
      <xdr:row>42</xdr:row>
      <xdr:rowOff>24493</xdr:rowOff>
    </xdr:to>
    <xdr:sp macro="" textlink="">
      <xdr:nvSpPr>
        <xdr:cNvPr id="78" name="フローチャート: 判断 77"/>
        <xdr:cNvSpPr/>
      </xdr:nvSpPr>
      <xdr:spPr>
        <a:xfrm>
          <a:off x="3175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34670</xdr:rowOff>
    </xdr:from>
    <xdr:ext cx="762000" cy="259045"/>
    <xdr:sp macro="" textlink="">
      <xdr:nvSpPr>
        <xdr:cNvPr id="79" name="テキスト ボックス 78"/>
        <xdr:cNvSpPr txBox="1"/>
      </xdr:nvSpPr>
      <xdr:spPr>
        <a:xfrm>
          <a:off x="2844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130628</xdr:rowOff>
    </xdr:from>
    <xdr:to>
      <xdr:col>11</xdr:col>
      <xdr:colOff>31750</xdr:colOff>
      <xdr:row>44</xdr:row>
      <xdr:rowOff>130628</xdr:rowOff>
    </xdr:to>
    <xdr:cxnSp macro="">
      <xdr:nvCxnSpPr>
        <xdr:cNvPr id="80" name="直線コネクタ 79"/>
        <xdr:cNvCxnSpPr/>
      </xdr:nvCxnSpPr>
      <xdr:spPr>
        <a:xfrm>
          <a:off x="1447800" y="767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94343</xdr:rowOff>
    </xdr:from>
    <xdr:to>
      <xdr:col>11</xdr:col>
      <xdr:colOff>82550</xdr:colOff>
      <xdr:row>42</xdr:row>
      <xdr:rowOff>24493</xdr:rowOff>
    </xdr:to>
    <xdr:sp macro="" textlink="">
      <xdr:nvSpPr>
        <xdr:cNvPr id="81" name="フローチャート: 判断 80"/>
        <xdr:cNvSpPr/>
      </xdr:nvSpPr>
      <xdr:spPr>
        <a:xfrm>
          <a:off x="2286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34670</xdr:rowOff>
    </xdr:from>
    <xdr:ext cx="762000" cy="259045"/>
    <xdr:sp macro="" textlink="">
      <xdr:nvSpPr>
        <xdr:cNvPr id="82" name="テキスト ボックス 81"/>
        <xdr:cNvSpPr txBox="1"/>
      </xdr:nvSpPr>
      <xdr:spPr>
        <a:xfrm>
          <a:off x="1955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83" name="フローチャート: 判断 82"/>
        <xdr:cNvSpPr/>
      </xdr:nvSpPr>
      <xdr:spPr>
        <a:xfrm>
          <a:off x="1397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51905</xdr:rowOff>
    </xdr:from>
    <xdr:ext cx="762000" cy="259045"/>
    <xdr:sp macro="" textlink="">
      <xdr:nvSpPr>
        <xdr:cNvPr id="84" name="テキスト ボックス 83"/>
        <xdr:cNvSpPr txBox="1"/>
      </xdr:nvSpPr>
      <xdr:spPr>
        <a:xfrm>
          <a:off x="1066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79828</xdr:rowOff>
    </xdr:from>
    <xdr:to>
      <xdr:col>23</xdr:col>
      <xdr:colOff>184150</xdr:colOff>
      <xdr:row>45</xdr:row>
      <xdr:rowOff>9978</xdr:rowOff>
    </xdr:to>
    <xdr:sp macro="" textlink="">
      <xdr:nvSpPr>
        <xdr:cNvPr id="90" name="楕円 89"/>
        <xdr:cNvSpPr/>
      </xdr:nvSpPr>
      <xdr:spPr>
        <a:xfrm>
          <a:off x="49022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147155</xdr:rowOff>
    </xdr:from>
    <xdr:ext cx="762000" cy="259045"/>
    <xdr:sp macro="" textlink="">
      <xdr:nvSpPr>
        <xdr:cNvPr id="91" name="財政力該当値テキスト"/>
        <xdr:cNvSpPr txBox="1"/>
      </xdr:nvSpPr>
      <xdr:spPr>
        <a:xfrm>
          <a:off x="5041900" y="751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62593</xdr:rowOff>
    </xdr:from>
    <xdr:to>
      <xdr:col>19</xdr:col>
      <xdr:colOff>184150</xdr:colOff>
      <xdr:row>44</xdr:row>
      <xdr:rowOff>164193</xdr:rowOff>
    </xdr:to>
    <xdr:sp macro="" textlink="">
      <xdr:nvSpPr>
        <xdr:cNvPr id="92" name="楕円 91"/>
        <xdr:cNvSpPr/>
      </xdr:nvSpPr>
      <xdr:spPr>
        <a:xfrm>
          <a:off x="4064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148970</xdr:rowOff>
    </xdr:from>
    <xdr:ext cx="736600" cy="259045"/>
    <xdr:sp macro="" textlink="">
      <xdr:nvSpPr>
        <xdr:cNvPr id="93" name="テキスト ボックス 92"/>
        <xdr:cNvSpPr txBox="1"/>
      </xdr:nvSpPr>
      <xdr:spPr>
        <a:xfrm>
          <a:off x="3733800" y="7692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62593</xdr:rowOff>
    </xdr:from>
    <xdr:to>
      <xdr:col>15</xdr:col>
      <xdr:colOff>133350</xdr:colOff>
      <xdr:row>44</xdr:row>
      <xdr:rowOff>164193</xdr:rowOff>
    </xdr:to>
    <xdr:sp macro="" textlink="">
      <xdr:nvSpPr>
        <xdr:cNvPr id="94" name="楕円 93"/>
        <xdr:cNvSpPr/>
      </xdr:nvSpPr>
      <xdr:spPr>
        <a:xfrm>
          <a:off x="3175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148970</xdr:rowOff>
    </xdr:from>
    <xdr:ext cx="762000" cy="259045"/>
    <xdr:sp macro="" textlink="">
      <xdr:nvSpPr>
        <xdr:cNvPr id="95" name="テキスト ボックス 94"/>
        <xdr:cNvSpPr txBox="1"/>
      </xdr:nvSpPr>
      <xdr:spPr>
        <a:xfrm>
          <a:off x="2844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79828</xdr:rowOff>
    </xdr:from>
    <xdr:to>
      <xdr:col>11</xdr:col>
      <xdr:colOff>82550</xdr:colOff>
      <xdr:row>45</xdr:row>
      <xdr:rowOff>9978</xdr:rowOff>
    </xdr:to>
    <xdr:sp macro="" textlink="">
      <xdr:nvSpPr>
        <xdr:cNvPr id="96" name="楕円 95"/>
        <xdr:cNvSpPr/>
      </xdr:nvSpPr>
      <xdr:spPr>
        <a:xfrm>
          <a:off x="2286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166205</xdr:rowOff>
    </xdr:from>
    <xdr:ext cx="762000" cy="259045"/>
    <xdr:sp macro="" textlink="">
      <xdr:nvSpPr>
        <xdr:cNvPr id="97" name="テキスト ボックス 96"/>
        <xdr:cNvSpPr txBox="1"/>
      </xdr:nvSpPr>
      <xdr:spPr>
        <a:xfrm>
          <a:off x="1955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79828</xdr:rowOff>
    </xdr:from>
    <xdr:to>
      <xdr:col>7</xdr:col>
      <xdr:colOff>31750</xdr:colOff>
      <xdr:row>45</xdr:row>
      <xdr:rowOff>9978</xdr:rowOff>
    </xdr:to>
    <xdr:sp macro="" textlink="">
      <xdr:nvSpPr>
        <xdr:cNvPr id="98" name="楕円 97"/>
        <xdr:cNvSpPr/>
      </xdr:nvSpPr>
      <xdr:spPr>
        <a:xfrm>
          <a:off x="1397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166205</xdr:rowOff>
    </xdr:from>
    <xdr:ext cx="762000" cy="259045"/>
    <xdr:sp macro="" textlink="">
      <xdr:nvSpPr>
        <xdr:cNvPr id="99" name="テキスト ボックス 98"/>
        <xdr:cNvSpPr txBox="1"/>
      </xdr:nvSpPr>
      <xdr:spPr>
        <a:xfrm>
          <a:off x="1066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歳入においては、地方税は</a:t>
          </a:r>
          <a:r>
            <a:rPr kumimoji="1" lang="en-US" altLang="ja-JP" sz="1300">
              <a:latin typeface="ＭＳ Ｐゴシック" panose="020B0600070205080204" pitchFamily="50" charset="-128"/>
              <a:ea typeface="ＭＳ Ｐゴシック" panose="020B0600070205080204" pitchFamily="50" charset="-128"/>
            </a:rPr>
            <a:t>94</a:t>
          </a:r>
          <a:r>
            <a:rPr kumimoji="1" lang="ja-JP" altLang="en-US" sz="1300">
              <a:latin typeface="ＭＳ Ｐゴシック" panose="020B0600070205080204" pitchFamily="50" charset="-128"/>
              <a:ea typeface="ＭＳ Ｐゴシック" panose="020B0600070205080204" pitchFamily="50" charset="-128"/>
            </a:rPr>
            <a:t>百万円の減となったものの、普通交付税が</a:t>
          </a:r>
          <a:r>
            <a:rPr kumimoji="1" lang="en-US" altLang="ja-JP" sz="1300">
              <a:latin typeface="ＭＳ Ｐゴシック" panose="020B0600070205080204" pitchFamily="50" charset="-128"/>
              <a:ea typeface="ＭＳ Ｐゴシック" panose="020B0600070205080204" pitchFamily="50" charset="-128"/>
            </a:rPr>
            <a:t>1,256</a:t>
          </a:r>
          <a:r>
            <a:rPr kumimoji="1" lang="ja-JP" altLang="en-US" sz="1300">
              <a:latin typeface="ＭＳ Ｐゴシック" panose="020B0600070205080204" pitchFamily="50" charset="-128"/>
              <a:ea typeface="ＭＳ Ｐゴシック" panose="020B0600070205080204" pitchFamily="50" charset="-128"/>
            </a:rPr>
            <a:t>百万円、地方消費税交付金が</a:t>
          </a:r>
          <a:r>
            <a:rPr kumimoji="1" lang="en-US" altLang="ja-JP" sz="1300">
              <a:latin typeface="ＭＳ Ｐゴシック" panose="020B0600070205080204" pitchFamily="50" charset="-128"/>
              <a:ea typeface="ＭＳ Ｐゴシック" panose="020B0600070205080204" pitchFamily="50" charset="-128"/>
            </a:rPr>
            <a:t>236</a:t>
          </a:r>
          <a:r>
            <a:rPr kumimoji="1" lang="ja-JP" altLang="en-US" sz="1300">
              <a:latin typeface="ＭＳ Ｐゴシック" panose="020B0600070205080204" pitchFamily="50" charset="-128"/>
              <a:ea typeface="ＭＳ Ｐゴシック" panose="020B0600070205080204" pitchFamily="50" charset="-128"/>
            </a:rPr>
            <a:t>百万円、法人事業税交付金が</a:t>
          </a:r>
          <a:r>
            <a:rPr kumimoji="1" lang="en-US" altLang="ja-JP" sz="1300">
              <a:latin typeface="ＭＳ Ｐゴシック" panose="020B0600070205080204" pitchFamily="50" charset="-128"/>
              <a:ea typeface="ＭＳ Ｐゴシック" panose="020B0600070205080204" pitchFamily="50" charset="-128"/>
            </a:rPr>
            <a:t>126</a:t>
          </a:r>
          <a:r>
            <a:rPr kumimoji="1" lang="ja-JP" altLang="en-US" sz="1300">
              <a:latin typeface="ＭＳ Ｐゴシック" panose="020B0600070205080204" pitchFamily="50" charset="-128"/>
              <a:ea typeface="ＭＳ Ｐゴシック" panose="020B0600070205080204" pitchFamily="50" charset="-128"/>
            </a:rPr>
            <a:t>百万円増となったことにより総額が増。歳出においても全体で</a:t>
          </a:r>
          <a:r>
            <a:rPr kumimoji="1" lang="en-US" altLang="ja-JP" sz="1300">
              <a:latin typeface="ＭＳ Ｐゴシック" panose="020B0600070205080204" pitchFamily="50" charset="-128"/>
              <a:ea typeface="ＭＳ Ｐゴシック" panose="020B0600070205080204" pitchFamily="50" charset="-128"/>
            </a:rPr>
            <a:t>432</a:t>
          </a:r>
          <a:r>
            <a:rPr kumimoji="1" lang="ja-JP" altLang="en-US" sz="1300">
              <a:latin typeface="ＭＳ Ｐゴシック" panose="020B0600070205080204" pitchFamily="50" charset="-128"/>
              <a:ea typeface="ＭＳ Ｐゴシック" panose="020B0600070205080204" pitchFamily="50" charset="-128"/>
            </a:rPr>
            <a:t>百万円の増があったものの、歳入の増が大きかったことにより、前年度に比べ</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ポイント改善している。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の対応としては、自主財源である税収の確保に向け、定住人口の増加につながる施策や企業誘致等を実施し、併せて安定した財政基盤の確立に向け既存事業のゼロベースでの見直しを継続して行っていく。</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84244</xdr:rowOff>
    </xdr:from>
    <xdr:to>
      <xdr:col>23</xdr:col>
      <xdr:colOff>133350</xdr:colOff>
      <xdr:row>67</xdr:row>
      <xdr:rowOff>71967</xdr:rowOff>
    </xdr:to>
    <xdr:cxnSp macro="">
      <xdr:nvCxnSpPr>
        <xdr:cNvPr id="129" name="直線コネクタ 128"/>
        <xdr:cNvCxnSpPr/>
      </xdr:nvCxnSpPr>
      <xdr:spPr>
        <a:xfrm flipV="1">
          <a:off x="4953000" y="10199794"/>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macro="" textlink="">
      <xdr:nvSpPr>
        <xdr:cNvPr id="130" name="財政構造の弾力性最小値テキスト"/>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31" name="直線コネクタ 130"/>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170621</xdr:rowOff>
    </xdr:from>
    <xdr:ext cx="762000" cy="259045"/>
    <xdr:sp macro="" textlink="">
      <xdr:nvSpPr>
        <xdr:cNvPr id="132" name="財政構造の弾力性最大値テキスト"/>
        <xdr:cNvSpPr txBox="1"/>
      </xdr:nvSpPr>
      <xdr:spPr>
        <a:xfrm>
          <a:off x="5041900" y="9943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84244</xdr:rowOff>
    </xdr:from>
    <xdr:to>
      <xdr:col>24</xdr:col>
      <xdr:colOff>12700</xdr:colOff>
      <xdr:row>59</xdr:row>
      <xdr:rowOff>84244</xdr:rowOff>
    </xdr:to>
    <xdr:cxnSp macro="">
      <xdr:nvCxnSpPr>
        <xdr:cNvPr id="133" name="直線コネクタ 132"/>
        <xdr:cNvCxnSpPr/>
      </xdr:nvCxnSpPr>
      <xdr:spPr>
        <a:xfrm>
          <a:off x="4864100" y="10199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79587</xdr:rowOff>
    </xdr:from>
    <xdr:to>
      <xdr:col>23</xdr:col>
      <xdr:colOff>133350</xdr:colOff>
      <xdr:row>67</xdr:row>
      <xdr:rowOff>7620</xdr:rowOff>
    </xdr:to>
    <xdr:cxnSp macro="">
      <xdr:nvCxnSpPr>
        <xdr:cNvPr id="134" name="直線コネクタ 133"/>
        <xdr:cNvCxnSpPr/>
      </xdr:nvCxnSpPr>
      <xdr:spPr>
        <a:xfrm flipV="1">
          <a:off x="4114800" y="11052387"/>
          <a:ext cx="838200" cy="44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98654</xdr:rowOff>
    </xdr:from>
    <xdr:ext cx="762000" cy="259045"/>
    <xdr:sp macro="" textlink="">
      <xdr:nvSpPr>
        <xdr:cNvPr id="135" name="財政構造の弾力性平均値テキスト"/>
        <xdr:cNvSpPr txBox="1"/>
      </xdr:nvSpPr>
      <xdr:spPr>
        <a:xfrm>
          <a:off x="5041900" y="105571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82127</xdr:rowOff>
    </xdr:from>
    <xdr:to>
      <xdr:col>23</xdr:col>
      <xdr:colOff>184150</xdr:colOff>
      <xdr:row>63</xdr:row>
      <xdr:rowOff>12277</xdr:rowOff>
    </xdr:to>
    <xdr:sp macro="" textlink="">
      <xdr:nvSpPr>
        <xdr:cNvPr id="136" name="フローチャート: 判断 135"/>
        <xdr:cNvSpPr/>
      </xdr:nvSpPr>
      <xdr:spPr>
        <a:xfrm>
          <a:off x="49022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67</xdr:row>
      <xdr:rowOff>7620</xdr:rowOff>
    </xdr:from>
    <xdr:to>
      <xdr:col>19</xdr:col>
      <xdr:colOff>133350</xdr:colOff>
      <xdr:row>67</xdr:row>
      <xdr:rowOff>47837</xdr:rowOff>
    </xdr:to>
    <xdr:cxnSp macro="">
      <xdr:nvCxnSpPr>
        <xdr:cNvPr id="137" name="直線コネクタ 136"/>
        <xdr:cNvCxnSpPr/>
      </xdr:nvCxnSpPr>
      <xdr:spPr>
        <a:xfrm flipV="1">
          <a:off x="3225800" y="1149477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85090</xdr:rowOff>
    </xdr:from>
    <xdr:to>
      <xdr:col>19</xdr:col>
      <xdr:colOff>184150</xdr:colOff>
      <xdr:row>65</xdr:row>
      <xdr:rowOff>15240</xdr:rowOff>
    </xdr:to>
    <xdr:sp macro="" textlink="">
      <xdr:nvSpPr>
        <xdr:cNvPr id="138" name="フローチャート: 判断 137"/>
        <xdr:cNvSpPr/>
      </xdr:nvSpPr>
      <xdr:spPr>
        <a:xfrm>
          <a:off x="4064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25417</xdr:rowOff>
    </xdr:from>
    <xdr:ext cx="736600" cy="259045"/>
    <xdr:sp macro="" textlink="">
      <xdr:nvSpPr>
        <xdr:cNvPr id="139" name="テキスト ボックス 138"/>
        <xdr:cNvSpPr txBox="1"/>
      </xdr:nvSpPr>
      <xdr:spPr>
        <a:xfrm>
          <a:off x="3733800" y="10826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58420</xdr:rowOff>
    </xdr:from>
    <xdr:to>
      <xdr:col>15</xdr:col>
      <xdr:colOff>82550</xdr:colOff>
      <xdr:row>67</xdr:row>
      <xdr:rowOff>47837</xdr:rowOff>
    </xdr:to>
    <xdr:cxnSp macro="">
      <xdr:nvCxnSpPr>
        <xdr:cNvPr id="140" name="直線コネクタ 139"/>
        <xdr:cNvCxnSpPr/>
      </xdr:nvCxnSpPr>
      <xdr:spPr>
        <a:xfrm>
          <a:off x="2336800" y="11374120"/>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117263</xdr:rowOff>
    </xdr:from>
    <xdr:to>
      <xdr:col>15</xdr:col>
      <xdr:colOff>133350</xdr:colOff>
      <xdr:row>65</xdr:row>
      <xdr:rowOff>47413</xdr:rowOff>
    </xdr:to>
    <xdr:sp macro="" textlink="">
      <xdr:nvSpPr>
        <xdr:cNvPr id="141" name="フローチャート: 判断 140"/>
        <xdr:cNvSpPr/>
      </xdr:nvSpPr>
      <xdr:spPr>
        <a:xfrm>
          <a:off x="3175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57590</xdr:rowOff>
    </xdr:from>
    <xdr:ext cx="762000" cy="259045"/>
    <xdr:sp macro="" textlink="">
      <xdr:nvSpPr>
        <xdr:cNvPr id="142" name="テキスト ボックス 141"/>
        <xdr:cNvSpPr txBox="1"/>
      </xdr:nvSpPr>
      <xdr:spPr>
        <a:xfrm>
          <a:off x="2844800" y="1085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141394</xdr:rowOff>
    </xdr:from>
    <xdr:to>
      <xdr:col>11</xdr:col>
      <xdr:colOff>31750</xdr:colOff>
      <xdr:row>66</xdr:row>
      <xdr:rowOff>58420</xdr:rowOff>
    </xdr:to>
    <xdr:cxnSp macro="">
      <xdr:nvCxnSpPr>
        <xdr:cNvPr id="143" name="直線コネクタ 142"/>
        <xdr:cNvCxnSpPr/>
      </xdr:nvCxnSpPr>
      <xdr:spPr>
        <a:xfrm>
          <a:off x="1447800" y="11285644"/>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4" name="フローチャート: 判断 143"/>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25417</xdr:rowOff>
    </xdr:from>
    <xdr:ext cx="762000" cy="259045"/>
    <xdr:sp macro="" textlink="">
      <xdr:nvSpPr>
        <xdr:cNvPr id="145" name="テキスト ボックス 144"/>
        <xdr:cNvSpPr txBox="1"/>
      </xdr:nvSpPr>
      <xdr:spPr>
        <a:xfrm>
          <a:off x="1955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52917</xdr:rowOff>
    </xdr:from>
    <xdr:to>
      <xdr:col>7</xdr:col>
      <xdr:colOff>31750</xdr:colOff>
      <xdr:row>64</xdr:row>
      <xdr:rowOff>154517</xdr:rowOff>
    </xdr:to>
    <xdr:sp macro="" textlink="">
      <xdr:nvSpPr>
        <xdr:cNvPr id="146" name="フローチャート: 判断 145"/>
        <xdr:cNvSpPr/>
      </xdr:nvSpPr>
      <xdr:spPr>
        <a:xfrm>
          <a:off x="1397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164694</xdr:rowOff>
    </xdr:from>
    <xdr:ext cx="762000" cy="259045"/>
    <xdr:sp macro="" textlink="">
      <xdr:nvSpPr>
        <xdr:cNvPr id="147" name="テキスト ボックス 146"/>
        <xdr:cNvSpPr txBox="1"/>
      </xdr:nvSpPr>
      <xdr:spPr>
        <a:xfrm>
          <a:off x="1066800" y="1079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28787</xdr:rowOff>
    </xdr:from>
    <xdr:to>
      <xdr:col>23</xdr:col>
      <xdr:colOff>184150</xdr:colOff>
      <xdr:row>64</xdr:row>
      <xdr:rowOff>130387</xdr:rowOff>
    </xdr:to>
    <xdr:sp macro="" textlink="">
      <xdr:nvSpPr>
        <xdr:cNvPr id="153" name="楕円 152"/>
        <xdr:cNvSpPr/>
      </xdr:nvSpPr>
      <xdr:spPr>
        <a:xfrm>
          <a:off x="49022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864</xdr:rowOff>
    </xdr:from>
    <xdr:ext cx="762000" cy="259045"/>
    <xdr:sp macro="" textlink="">
      <xdr:nvSpPr>
        <xdr:cNvPr id="154" name="財政構造の弾力性該当値テキスト"/>
        <xdr:cNvSpPr txBox="1"/>
      </xdr:nvSpPr>
      <xdr:spPr>
        <a:xfrm>
          <a:off x="5041900" y="1097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128270</xdr:rowOff>
    </xdr:from>
    <xdr:to>
      <xdr:col>19</xdr:col>
      <xdr:colOff>184150</xdr:colOff>
      <xdr:row>67</xdr:row>
      <xdr:rowOff>58420</xdr:rowOff>
    </xdr:to>
    <xdr:sp macro="" textlink="">
      <xdr:nvSpPr>
        <xdr:cNvPr id="155" name="楕円 154"/>
        <xdr:cNvSpPr/>
      </xdr:nvSpPr>
      <xdr:spPr>
        <a:xfrm>
          <a:off x="4064000" y="1144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43197</xdr:rowOff>
    </xdr:from>
    <xdr:ext cx="736600" cy="259045"/>
    <xdr:sp macro="" textlink="">
      <xdr:nvSpPr>
        <xdr:cNvPr id="156" name="テキスト ボックス 155"/>
        <xdr:cNvSpPr txBox="1"/>
      </xdr:nvSpPr>
      <xdr:spPr>
        <a:xfrm>
          <a:off x="3733800" y="11530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168487</xdr:rowOff>
    </xdr:from>
    <xdr:to>
      <xdr:col>15</xdr:col>
      <xdr:colOff>133350</xdr:colOff>
      <xdr:row>67</xdr:row>
      <xdr:rowOff>98637</xdr:rowOff>
    </xdr:to>
    <xdr:sp macro="" textlink="">
      <xdr:nvSpPr>
        <xdr:cNvPr id="157" name="楕円 156"/>
        <xdr:cNvSpPr/>
      </xdr:nvSpPr>
      <xdr:spPr>
        <a:xfrm>
          <a:off x="3175000" y="1148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83414</xdr:rowOff>
    </xdr:from>
    <xdr:ext cx="762000" cy="259045"/>
    <xdr:sp macro="" textlink="">
      <xdr:nvSpPr>
        <xdr:cNvPr id="158" name="テキスト ボックス 157"/>
        <xdr:cNvSpPr txBox="1"/>
      </xdr:nvSpPr>
      <xdr:spPr>
        <a:xfrm>
          <a:off x="2844800" y="1157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7620</xdr:rowOff>
    </xdr:from>
    <xdr:to>
      <xdr:col>11</xdr:col>
      <xdr:colOff>82550</xdr:colOff>
      <xdr:row>66</xdr:row>
      <xdr:rowOff>109220</xdr:rowOff>
    </xdr:to>
    <xdr:sp macro="" textlink="">
      <xdr:nvSpPr>
        <xdr:cNvPr id="159" name="楕円 158"/>
        <xdr:cNvSpPr/>
      </xdr:nvSpPr>
      <xdr:spPr>
        <a:xfrm>
          <a:off x="2286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93997</xdr:rowOff>
    </xdr:from>
    <xdr:ext cx="762000" cy="259045"/>
    <xdr:sp macro="" textlink="">
      <xdr:nvSpPr>
        <xdr:cNvPr id="160" name="テキスト ボックス 159"/>
        <xdr:cNvSpPr txBox="1"/>
      </xdr:nvSpPr>
      <xdr:spPr>
        <a:xfrm>
          <a:off x="1955800" y="1140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90594</xdr:rowOff>
    </xdr:from>
    <xdr:to>
      <xdr:col>7</xdr:col>
      <xdr:colOff>31750</xdr:colOff>
      <xdr:row>66</xdr:row>
      <xdr:rowOff>20744</xdr:rowOff>
    </xdr:to>
    <xdr:sp macro="" textlink="">
      <xdr:nvSpPr>
        <xdr:cNvPr id="161" name="楕円 160"/>
        <xdr:cNvSpPr/>
      </xdr:nvSpPr>
      <xdr:spPr>
        <a:xfrm>
          <a:off x="1397000" y="1123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5521</xdr:rowOff>
    </xdr:from>
    <xdr:ext cx="762000" cy="259045"/>
    <xdr:sp macro="" textlink="">
      <xdr:nvSpPr>
        <xdr:cNvPr id="162" name="テキスト ボックス 161"/>
        <xdr:cNvSpPr txBox="1"/>
      </xdr:nvSpPr>
      <xdr:spPr>
        <a:xfrm>
          <a:off x="1066800" y="113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[133,839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が類似団体平均を上回っているのは、ふるさと応援寄附金受入増に伴う関連経費の増が主な要因となっている。今後も公共施設総合管理に基づく施設の統廃合の推進、対費用効果の高い施策の実施、職員配置も含めた行財政改革実施計画の確実な実施など総合的な歳出抑制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95779</xdr:rowOff>
    </xdr:from>
    <xdr:to>
      <xdr:col>23</xdr:col>
      <xdr:colOff>133350</xdr:colOff>
      <xdr:row>90</xdr:row>
      <xdr:rowOff>76462</xdr:rowOff>
    </xdr:to>
    <xdr:cxnSp macro="">
      <xdr:nvCxnSpPr>
        <xdr:cNvPr id="194" name="直線コネクタ 193"/>
        <xdr:cNvCxnSpPr/>
      </xdr:nvCxnSpPr>
      <xdr:spPr>
        <a:xfrm flipV="1">
          <a:off x="4953000" y="13811779"/>
          <a:ext cx="0" cy="16951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48539</xdr:rowOff>
    </xdr:from>
    <xdr:ext cx="762000" cy="259045"/>
    <xdr:sp macro="" textlink="">
      <xdr:nvSpPr>
        <xdr:cNvPr id="195" name="人件費・物件費等の状況最小値テキスト"/>
        <xdr:cNvSpPr txBox="1"/>
      </xdr:nvSpPr>
      <xdr:spPr>
        <a:xfrm>
          <a:off x="5041900" y="1547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76462</xdr:rowOff>
    </xdr:from>
    <xdr:to>
      <xdr:col>24</xdr:col>
      <xdr:colOff>12700</xdr:colOff>
      <xdr:row>90</xdr:row>
      <xdr:rowOff>76462</xdr:rowOff>
    </xdr:to>
    <xdr:cxnSp macro="">
      <xdr:nvCxnSpPr>
        <xdr:cNvPr id="196" name="直線コネクタ 195"/>
        <xdr:cNvCxnSpPr/>
      </xdr:nvCxnSpPr>
      <xdr:spPr>
        <a:xfrm>
          <a:off x="4864100" y="1550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10706</xdr:rowOff>
    </xdr:from>
    <xdr:ext cx="762000" cy="259045"/>
    <xdr:sp macro="" textlink="">
      <xdr:nvSpPr>
        <xdr:cNvPr id="197" name="人件費・物件費等の状況最大値テキスト"/>
        <xdr:cNvSpPr txBox="1"/>
      </xdr:nvSpPr>
      <xdr:spPr>
        <a:xfrm>
          <a:off x="5041900" y="13555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95779</xdr:rowOff>
    </xdr:from>
    <xdr:to>
      <xdr:col>24</xdr:col>
      <xdr:colOff>12700</xdr:colOff>
      <xdr:row>80</xdr:row>
      <xdr:rowOff>95779</xdr:rowOff>
    </xdr:to>
    <xdr:cxnSp macro="">
      <xdr:nvCxnSpPr>
        <xdr:cNvPr id="198" name="直線コネクタ 197"/>
        <xdr:cNvCxnSpPr/>
      </xdr:nvCxnSpPr>
      <xdr:spPr>
        <a:xfrm>
          <a:off x="4864100" y="1381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42332</xdr:rowOff>
    </xdr:from>
    <xdr:to>
      <xdr:col>23</xdr:col>
      <xdr:colOff>133350</xdr:colOff>
      <xdr:row>85</xdr:row>
      <xdr:rowOff>97918</xdr:rowOff>
    </xdr:to>
    <xdr:cxnSp macro="">
      <xdr:nvCxnSpPr>
        <xdr:cNvPr id="199" name="直線コネクタ 198"/>
        <xdr:cNvCxnSpPr/>
      </xdr:nvCxnSpPr>
      <xdr:spPr>
        <a:xfrm>
          <a:off x="4114800" y="14615582"/>
          <a:ext cx="838200" cy="5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123373</xdr:rowOff>
    </xdr:from>
    <xdr:ext cx="762000" cy="259045"/>
    <xdr:sp macro="" textlink="">
      <xdr:nvSpPr>
        <xdr:cNvPr id="200" name="人件費・物件費等の状況平均値テキスト"/>
        <xdr:cNvSpPr txBox="1"/>
      </xdr:nvSpPr>
      <xdr:spPr>
        <a:xfrm>
          <a:off x="5041900" y="14353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106846</xdr:rowOff>
    </xdr:from>
    <xdr:to>
      <xdr:col>23</xdr:col>
      <xdr:colOff>184150</xdr:colOff>
      <xdr:row>85</xdr:row>
      <xdr:rowOff>36996</xdr:rowOff>
    </xdr:to>
    <xdr:sp macro="" textlink="">
      <xdr:nvSpPr>
        <xdr:cNvPr id="201" name="フローチャート: 判断 200"/>
        <xdr:cNvSpPr/>
      </xdr:nvSpPr>
      <xdr:spPr>
        <a:xfrm>
          <a:off x="4902200" y="1450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95794</xdr:rowOff>
    </xdr:from>
    <xdr:to>
      <xdr:col>19</xdr:col>
      <xdr:colOff>133350</xdr:colOff>
      <xdr:row>85</xdr:row>
      <xdr:rowOff>42332</xdr:rowOff>
    </xdr:to>
    <xdr:cxnSp macro="">
      <xdr:nvCxnSpPr>
        <xdr:cNvPr id="202" name="直線コネクタ 201"/>
        <xdr:cNvCxnSpPr/>
      </xdr:nvCxnSpPr>
      <xdr:spPr>
        <a:xfrm>
          <a:off x="3225800" y="14326144"/>
          <a:ext cx="889000" cy="28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147442</xdr:rowOff>
    </xdr:from>
    <xdr:to>
      <xdr:col>19</xdr:col>
      <xdr:colOff>184150</xdr:colOff>
      <xdr:row>84</xdr:row>
      <xdr:rowOff>77592</xdr:rowOff>
    </xdr:to>
    <xdr:sp macro="" textlink="">
      <xdr:nvSpPr>
        <xdr:cNvPr id="203" name="フローチャート: 判断 202"/>
        <xdr:cNvSpPr/>
      </xdr:nvSpPr>
      <xdr:spPr>
        <a:xfrm>
          <a:off x="4064000" y="143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87769</xdr:rowOff>
    </xdr:from>
    <xdr:ext cx="736600" cy="259045"/>
    <xdr:sp macro="" textlink="">
      <xdr:nvSpPr>
        <xdr:cNvPr id="204" name="テキスト ボックス 203"/>
        <xdr:cNvSpPr txBox="1"/>
      </xdr:nvSpPr>
      <xdr:spPr>
        <a:xfrm>
          <a:off x="3733800" y="14146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95794</xdr:rowOff>
    </xdr:from>
    <xdr:to>
      <xdr:col>15</xdr:col>
      <xdr:colOff>82550</xdr:colOff>
      <xdr:row>83</xdr:row>
      <xdr:rowOff>164167</xdr:rowOff>
    </xdr:to>
    <xdr:cxnSp macro="">
      <xdr:nvCxnSpPr>
        <xdr:cNvPr id="205" name="直線コネクタ 204"/>
        <xdr:cNvCxnSpPr/>
      </xdr:nvCxnSpPr>
      <xdr:spPr>
        <a:xfrm flipV="1">
          <a:off x="2336800" y="14326144"/>
          <a:ext cx="889000" cy="68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36909</xdr:rowOff>
    </xdr:from>
    <xdr:to>
      <xdr:col>15</xdr:col>
      <xdr:colOff>133350</xdr:colOff>
      <xdr:row>83</xdr:row>
      <xdr:rowOff>138509</xdr:rowOff>
    </xdr:to>
    <xdr:sp macro="" textlink="">
      <xdr:nvSpPr>
        <xdr:cNvPr id="206" name="フローチャート: 判断 205"/>
        <xdr:cNvSpPr/>
      </xdr:nvSpPr>
      <xdr:spPr>
        <a:xfrm>
          <a:off x="3175000" y="1426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148686</xdr:rowOff>
    </xdr:from>
    <xdr:ext cx="762000" cy="259045"/>
    <xdr:sp macro="" textlink="">
      <xdr:nvSpPr>
        <xdr:cNvPr id="207" name="テキスト ボックス 206"/>
        <xdr:cNvSpPr txBox="1"/>
      </xdr:nvSpPr>
      <xdr:spPr>
        <a:xfrm>
          <a:off x="2844800" y="1403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58513</xdr:rowOff>
    </xdr:from>
    <xdr:to>
      <xdr:col>11</xdr:col>
      <xdr:colOff>31750</xdr:colOff>
      <xdr:row>83</xdr:row>
      <xdr:rowOff>164167</xdr:rowOff>
    </xdr:to>
    <xdr:cxnSp macro="">
      <xdr:nvCxnSpPr>
        <xdr:cNvPr id="208" name="直線コネクタ 207"/>
        <xdr:cNvCxnSpPr/>
      </xdr:nvCxnSpPr>
      <xdr:spPr>
        <a:xfrm>
          <a:off x="1447800" y="14288863"/>
          <a:ext cx="889000" cy="10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160031</xdr:rowOff>
    </xdr:from>
    <xdr:to>
      <xdr:col>11</xdr:col>
      <xdr:colOff>82550</xdr:colOff>
      <xdr:row>83</xdr:row>
      <xdr:rowOff>90181</xdr:rowOff>
    </xdr:to>
    <xdr:sp macro="" textlink="">
      <xdr:nvSpPr>
        <xdr:cNvPr id="209" name="フローチャート: 判断 208"/>
        <xdr:cNvSpPr/>
      </xdr:nvSpPr>
      <xdr:spPr>
        <a:xfrm>
          <a:off x="2286000" y="1421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100358</xdr:rowOff>
    </xdr:from>
    <xdr:ext cx="762000" cy="259045"/>
    <xdr:sp macro="" textlink="">
      <xdr:nvSpPr>
        <xdr:cNvPr id="210" name="テキスト ボックス 209"/>
        <xdr:cNvSpPr txBox="1"/>
      </xdr:nvSpPr>
      <xdr:spPr>
        <a:xfrm>
          <a:off x="1955800" y="13987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123129</xdr:rowOff>
    </xdr:from>
    <xdr:to>
      <xdr:col>7</xdr:col>
      <xdr:colOff>31750</xdr:colOff>
      <xdr:row>83</xdr:row>
      <xdr:rowOff>53279</xdr:rowOff>
    </xdr:to>
    <xdr:sp macro="" textlink="">
      <xdr:nvSpPr>
        <xdr:cNvPr id="211" name="フローチャート: 判断 210"/>
        <xdr:cNvSpPr/>
      </xdr:nvSpPr>
      <xdr:spPr>
        <a:xfrm>
          <a:off x="1397000" y="1418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63456</xdr:rowOff>
    </xdr:from>
    <xdr:ext cx="762000" cy="259045"/>
    <xdr:sp macro="" textlink="">
      <xdr:nvSpPr>
        <xdr:cNvPr id="212" name="テキスト ボックス 211"/>
        <xdr:cNvSpPr txBox="1"/>
      </xdr:nvSpPr>
      <xdr:spPr>
        <a:xfrm>
          <a:off x="1066800" y="13950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47118</xdr:rowOff>
    </xdr:from>
    <xdr:to>
      <xdr:col>23</xdr:col>
      <xdr:colOff>184150</xdr:colOff>
      <xdr:row>85</xdr:row>
      <xdr:rowOff>148718</xdr:rowOff>
    </xdr:to>
    <xdr:sp macro="" textlink="">
      <xdr:nvSpPr>
        <xdr:cNvPr id="218" name="楕円 217"/>
        <xdr:cNvSpPr/>
      </xdr:nvSpPr>
      <xdr:spPr>
        <a:xfrm>
          <a:off x="4902200" y="1462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19195</xdr:rowOff>
    </xdr:from>
    <xdr:ext cx="762000" cy="259045"/>
    <xdr:sp macro="" textlink="">
      <xdr:nvSpPr>
        <xdr:cNvPr id="219" name="人件費・物件費等の状況該当値テキスト"/>
        <xdr:cNvSpPr txBox="1"/>
      </xdr:nvSpPr>
      <xdr:spPr>
        <a:xfrm>
          <a:off x="5041900" y="14592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162982</xdr:rowOff>
    </xdr:from>
    <xdr:to>
      <xdr:col>19</xdr:col>
      <xdr:colOff>184150</xdr:colOff>
      <xdr:row>85</xdr:row>
      <xdr:rowOff>93132</xdr:rowOff>
    </xdr:to>
    <xdr:sp macro="" textlink="">
      <xdr:nvSpPr>
        <xdr:cNvPr id="220" name="楕円 219"/>
        <xdr:cNvSpPr/>
      </xdr:nvSpPr>
      <xdr:spPr>
        <a:xfrm>
          <a:off x="4064000" y="1456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77909</xdr:rowOff>
    </xdr:from>
    <xdr:ext cx="736600" cy="259045"/>
    <xdr:sp macro="" textlink="">
      <xdr:nvSpPr>
        <xdr:cNvPr id="221" name="テキスト ボックス 220"/>
        <xdr:cNvSpPr txBox="1"/>
      </xdr:nvSpPr>
      <xdr:spPr>
        <a:xfrm>
          <a:off x="3733800" y="14651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44994</xdr:rowOff>
    </xdr:from>
    <xdr:to>
      <xdr:col>15</xdr:col>
      <xdr:colOff>133350</xdr:colOff>
      <xdr:row>83</xdr:row>
      <xdr:rowOff>146594</xdr:rowOff>
    </xdr:to>
    <xdr:sp macro="" textlink="">
      <xdr:nvSpPr>
        <xdr:cNvPr id="222" name="楕円 221"/>
        <xdr:cNvSpPr/>
      </xdr:nvSpPr>
      <xdr:spPr>
        <a:xfrm>
          <a:off x="3175000" y="1427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131371</xdr:rowOff>
    </xdr:from>
    <xdr:ext cx="762000" cy="259045"/>
    <xdr:sp macro="" textlink="">
      <xdr:nvSpPr>
        <xdr:cNvPr id="223" name="テキスト ボックス 222"/>
        <xdr:cNvSpPr txBox="1"/>
      </xdr:nvSpPr>
      <xdr:spPr>
        <a:xfrm>
          <a:off x="2844800" y="1436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113367</xdr:rowOff>
    </xdr:from>
    <xdr:to>
      <xdr:col>11</xdr:col>
      <xdr:colOff>82550</xdr:colOff>
      <xdr:row>84</xdr:row>
      <xdr:rowOff>43517</xdr:rowOff>
    </xdr:to>
    <xdr:sp macro="" textlink="">
      <xdr:nvSpPr>
        <xdr:cNvPr id="224" name="楕円 223"/>
        <xdr:cNvSpPr/>
      </xdr:nvSpPr>
      <xdr:spPr>
        <a:xfrm>
          <a:off x="2286000" y="1434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28294</xdr:rowOff>
    </xdr:from>
    <xdr:ext cx="762000" cy="259045"/>
    <xdr:sp macro="" textlink="">
      <xdr:nvSpPr>
        <xdr:cNvPr id="225" name="テキスト ボックス 224"/>
        <xdr:cNvSpPr txBox="1"/>
      </xdr:nvSpPr>
      <xdr:spPr>
        <a:xfrm>
          <a:off x="1955800" y="14430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7713</xdr:rowOff>
    </xdr:from>
    <xdr:to>
      <xdr:col>7</xdr:col>
      <xdr:colOff>31750</xdr:colOff>
      <xdr:row>83</xdr:row>
      <xdr:rowOff>109313</xdr:rowOff>
    </xdr:to>
    <xdr:sp macro="" textlink="">
      <xdr:nvSpPr>
        <xdr:cNvPr id="226" name="楕円 225"/>
        <xdr:cNvSpPr/>
      </xdr:nvSpPr>
      <xdr:spPr>
        <a:xfrm>
          <a:off x="1397000" y="1423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94090</xdr:rowOff>
    </xdr:from>
    <xdr:ext cx="762000" cy="259045"/>
    <xdr:sp macro="" textlink="">
      <xdr:nvSpPr>
        <xdr:cNvPr id="227" name="テキスト ボックス 226"/>
        <xdr:cNvSpPr txBox="1"/>
      </xdr:nvSpPr>
      <xdr:spPr>
        <a:xfrm>
          <a:off x="1066800" y="1432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ポイント高くなっており、今後も他団体の水準や民間給与の状況を踏まえ、給与の適正化に努める。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3" name="直線コネクタ 24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4" name="テキスト ボックス 24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5" name="直線コネクタ 24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6" name="テキスト ボックス 24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7" name="直線コネクタ 24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8" name="テキスト ボックス 24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9" name="直線コネクタ 24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50" name="テキスト ボックス 24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1" name="直線コネクタ 25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2" name="テキスト ボックス 25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3" name="直線コネクタ 25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4" name="テキスト ボックス 25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52614</xdr:rowOff>
    </xdr:to>
    <xdr:cxnSp macro="">
      <xdr:nvCxnSpPr>
        <xdr:cNvPr id="258" name="直線コネクタ 257"/>
        <xdr:cNvCxnSpPr/>
      </xdr:nvCxnSpPr>
      <xdr:spPr>
        <a:xfrm flipV="1">
          <a:off x="17018000" y="13863864"/>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9" name="給与水準   （国との比較）最小値テキスト"/>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60" name="直線コネクタ 259"/>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61"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2" name="直線コネクタ 261"/>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67129</xdr:rowOff>
    </xdr:from>
    <xdr:to>
      <xdr:col>81</xdr:col>
      <xdr:colOff>44450</xdr:colOff>
      <xdr:row>86</xdr:row>
      <xdr:rowOff>67129</xdr:rowOff>
    </xdr:to>
    <xdr:cxnSp macro="">
      <xdr:nvCxnSpPr>
        <xdr:cNvPr id="263" name="直線コネクタ 262"/>
        <xdr:cNvCxnSpPr/>
      </xdr:nvCxnSpPr>
      <xdr:spPr>
        <a:xfrm>
          <a:off x="16179800" y="148118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64" name="給与水準   （国との比較）平均値テキスト"/>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65" name="フローチャート: 判断 264"/>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135164</xdr:rowOff>
    </xdr:from>
    <xdr:to>
      <xdr:col>77</xdr:col>
      <xdr:colOff>44450</xdr:colOff>
      <xdr:row>86</xdr:row>
      <xdr:rowOff>67129</xdr:rowOff>
    </xdr:to>
    <xdr:cxnSp macro="">
      <xdr:nvCxnSpPr>
        <xdr:cNvPr id="266" name="直線コネクタ 265"/>
        <xdr:cNvCxnSpPr/>
      </xdr:nvCxnSpPr>
      <xdr:spPr>
        <a:xfrm>
          <a:off x="15290800" y="14708414"/>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7" name="フローチャート: 判断 266"/>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8" name="テキスト ボックス 267"/>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135164</xdr:rowOff>
    </xdr:from>
    <xdr:to>
      <xdr:col>72</xdr:col>
      <xdr:colOff>203200</xdr:colOff>
      <xdr:row>86</xdr:row>
      <xdr:rowOff>32657</xdr:rowOff>
    </xdr:to>
    <xdr:cxnSp macro="">
      <xdr:nvCxnSpPr>
        <xdr:cNvPr id="269" name="直線コネクタ 268"/>
        <xdr:cNvCxnSpPr/>
      </xdr:nvCxnSpPr>
      <xdr:spPr>
        <a:xfrm flipV="1">
          <a:off x="14401800" y="1470841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70" name="フローチャート: 判断 269"/>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71" name="テキスト ボックス 270"/>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135164</xdr:rowOff>
    </xdr:from>
    <xdr:to>
      <xdr:col>68</xdr:col>
      <xdr:colOff>152400</xdr:colOff>
      <xdr:row>86</xdr:row>
      <xdr:rowOff>32657</xdr:rowOff>
    </xdr:to>
    <xdr:cxnSp macro="">
      <xdr:nvCxnSpPr>
        <xdr:cNvPr id="272" name="直線コネクタ 271"/>
        <xdr:cNvCxnSpPr/>
      </xdr:nvCxnSpPr>
      <xdr:spPr>
        <a:xfrm>
          <a:off x="13512800" y="1470841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67129</xdr:rowOff>
    </xdr:from>
    <xdr:to>
      <xdr:col>68</xdr:col>
      <xdr:colOff>203200</xdr:colOff>
      <xdr:row>85</xdr:row>
      <xdr:rowOff>168729</xdr:rowOff>
    </xdr:to>
    <xdr:sp macro="" textlink="">
      <xdr:nvSpPr>
        <xdr:cNvPr id="273" name="フローチャート: 判断 272"/>
        <xdr:cNvSpPr/>
      </xdr:nvSpPr>
      <xdr:spPr>
        <a:xfrm>
          <a:off x="14351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7456</xdr:rowOff>
    </xdr:from>
    <xdr:ext cx="762000" cy="259045"/>
    <xdr:sp macro="" textlink="">
      <xdr:nvSpPr>
        <xdr:cNvPr id="274" name="テキスト ボックス 273"/>
        <xdr:cNvSpPr txBox="1"/>
      </xdr:nvSpPr>
      <xdr:spPr>
        <a:xfrm>
          <a:off x="14020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75" name="フローチャート: 判断 274"/>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33763</xdr:rowOff>
    </xdr:from>
    <xdr:ext cx="762000" cy="259045"/>
    <xdr:sp macro="" textlink="">
      <xdr:nvSpPr>
        <xdr:cNvPr id="276" name="テキスト ボックス 275"/>
        <xdr:cNvSpPr txBox="1"/>
      </xdr:nvSpPr>
      <xdr:spPr>
        <a:xfrm>
          <a:off x="13131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82" name="楕円 281"/>
        <xdr:cNvSpPr/>
      </xdr:nvSpPr>
      <xdr:spPr>
        <a:xfrm>
          <a:off x="169672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159856</xdr:rowOff>
    </xdr:from>
    <xdr:ext cx="762000" cy="259045"/>
    <xdr:sp macro="" textlink="">
      <xdr:nvSpPr>
        <xdr:cNvPr id="283" name="給与水準   （国との比較）該当値テキスト"/>
        <xdr:cNvSpPr txBox="1"/>
      </xdr:nvSpPr>
      <xdr:spPr>
        <a:xfrm>
          <a:off x="17106900" y="14733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16329</xdr:rowOff>
    </xdr:from>
    <xdr:to>
      <xdr:col>77</xdr:col>
      <xdr:colOff>95250</xdr:colOff>
      <xdr:row>86</xdr:row>
      <xdr:rowOff>117929</xdr:rowOff>
    </xdr:to>
    <xdr:sp macro="" textlink="">
      <xdr:nvSpPr>
        <xdr:cNvPr id="284" name="楕円 283"/>
        <xdr:cNvSpPr/>
      </xdr:nvSpPr>
      <xdr:spPr>
        <a:xfrm>
          <a:off x="16129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85" name="テキスト ボックス 284"/>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84364</xdr:rowOff>
    </xdr:from>
    <xdr:to>
      <xdr:col>73</xdr:col>
      <xdr:colOff>44450</xdr:colOff>
      <xdr:row>86</xdr:row>
      <xdr:rowOff>14514</xdr:rowOff>
    </xdr:to>
    <xdr:sp macro="" textlink="">
      <xdr:nvSpPr>
        <xdr:cNvPr id="286" name="楕円 285"/>
        <xdr:cNvSpPr/>
      </xdr:nvSpPr>
      <xdr:spPr>
        <a:xfrm>
          <a:off x="15240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87" name="テキスト ボックス 286"/>
        <xdr:cNvSpPr txBox="1"/>
      </xdr:nvSpPr>
      <xdr:spPr>
        <a:xfrm>
          <a:off x="14909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153307</xdr:rowOff>
    </xdr:from>
    <xdr:to>
      <xdr:col>68</xdr:col>
      <xdr:colOff>203200</xdr:colOff>
      <xdr:row>86</xdr:row>
      <xdr:rowOff>83457</xdr:rowOff>
    </xdr:to>
    <xdr:sp macro="" textlink="">
      <xdr:nvSpPr>
        <xdr:cNvPr id="288" name="楕円 287"/>
        <xdr:cNvSpPr/>
      </xdr:nvSpPr>
      <xdr:spPr>
        <a:xfrm>
          <a:off x="14351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89" name="テキスト ボックス 288"/>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90" name="楕円 289"/>
        <xdr:cNvSpPr/>
      </xdr:nvSpPr>
      <xdr:spPr>
        <a:xfrm>
          <a:off x="13462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91" name="テキスト ボックス 290"/>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3" name="テキスト ボックス 29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4" name="テキスト ボックス 29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人口減少の影響により、前年度と比較して</a:t>
          </a:r>
          <a:r>
            <a:rPr kumimoji="1" lang="en-US" altLang="ja-JP" sz="1300">
              <a:latin typeface="ＭＳ Ｐゴシック" panose="020B0600070205080204" pitchFamily="50" charset="-128"/>
              <a:ea typeface="ＭＳ Ｐゴシック" panose="020B0600070205080204" pitchFamily="50" charset="-128"/>
            </a:rPr>
            <a:t>0.05</a:t>
          </a:r>
          <a:r>
            <a:rPr kumimoji="1" lang="ja-JP" altLang="en-US" sz="1300">
              <a:latin typeface="ＭＳ Ｐゴシック" panose="020B0600070205080204" pitchFamily="50" charset="-128"/>
              <a:ea typeface="ＭＳ Ｐゴシック" panose="020B0600070205080204" pitchFamily="50" charset="-128"/>
            </a:rPr>
            <a:t>人の増となっている。今後も市民サービスを維持しながらも全体的な事務事業の見直しを行い、機構改革等の取り組みを推進しつつ適正な定員管理を図る。</a:t>
          </a:r>
        </a:p>
      </xdr:txBody>
    </xdr:sp>
    <xdr:clientData/>
  </xdr:twoCellAnchor>
  <xdr:oneCellAnchor>
    <xdr:from>
      <xdr:col>61</xdr:col>
      <xdr:colOff>6350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8" name="直線コネクタ 30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9" name="テキスト ボックス 30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10" name="直線コネクタ 30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1" name="テキスト ボックス 31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2" name="直線コネクタ 31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3" name="テキスト ボックス 31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4" name="直線コネクタ 31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5" name="テキスト ボックス 31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6" name="直線コネクタ 31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7" name="テキスト ボックス 31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66</xdr:row>
      <xdr:rowOff>162983</xdr:rowOff>
    </xdr:to>
    <xdr:cxnSp macro="">
      <xdr:nvCxnSpPr>
        <xdr:cNvPr id="321" name="直線コネクタ 320"/>
        <xdr:cNvCxnSpPr/>
      </xdr:nvCxnSpPr>
      <xdr:spPr>
        <a:xfrm flipV="1">
          <a:off x="17018000" y="1022392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135060</xdr:rowOff>
    </xdr:from>
    <xdr:ext cx="762000" cy="259045"/>
    <xdr:sp macro="" textlink="">
      <xdr:nvSpPr>
        <xdr:cNvPr id="322" name="定員管理の状況最小値テキスト"/>
        <xdr:cNvSpPr txBox="1"/>
      </xdr:nvSpPr>
      <xdr:spPr>
        <a:xfrm>
          <a:off x="17106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162983</xdr:rowOff>
    </xdr:from>
    <xdr:to>
      <xdr:col>81</xdr:col>
      <xdr:colOff>133350</xdr:colOff>
      <xdr:row>66</xdr:row>
      <xdr:rowOff>162983</xdr:rowOff>
    </xdr:to>
    <xdr:cxnSp macro="">
      <xdr:nvCxnSpPr>
        <xdr:cNvPr id="323" name="直線コネクタ 322"/>
        <xdr:cNvCxnSpPr/>
      </xdr:nvCxnSpPr>
      <xdr:spPr>
        <a:xfrm>
          <a:off x="16929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24" name="定員管理の状況最大値テキスト"/>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25" name="直線コネクタ 324"/>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5715</xdr:rowOff>
    </xdr:from>
    <xdr:to>
      <xdr:col>81</xdr:col>
      <xdr:colOff>44450</xdr:colOff>
      <xdr:row>63</xdr:row>
      <xdr:rowOff>15769</xdr:rowOff>
    </xdr:to>
    <xdr:cxnSp macro="">
      <xdr:nvCxnSpPr>
        <xdr:cNvPr id="326" name="直線コネクタ 325"/>
        <xdr:cNvCxnSpPr/>
      </xdr:nvCxnSpPr>
      <xdr:spPr>
        <a:xfrm>
          <a:off x="16179800" y="10807065"/>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150935</xdr:rowOff>
    </xdr:from>
    <xdr:ext cx="762000" cy="259045"/>
    <xdr:sp macro="" textlink="">
      <xdr:nvSpPr>
        <xdr:cNvPr id="327" name="定員管理の状況平均値テキスト"/>
        <xdr:cNvSpPr txBox="1"/>
      </xdr:nvSpPr>
      <xdr:spPr>
        <a:xfrm>
          <a:off x="17106900" y="10609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134408</xdr:rowOff>
    </xdr:from>
    <xdr:to>
      <xdr:col>81</xdr:col>
      <xdr:colOff>95250</xdr:colOff>
      <xdr:row>63</xdr:row>
      <xdr:rowOff>64558</xdr:rowOff>
    </xdr:to>
    <xdr:sp macro="" textlink="">
      <xdr:nvSpPr>
        <xdr:cNvPr id="328" name="フローチャート: 判断 327"/>
        <xdr:cNvSpPr/>
      </xdr:nvSpPr>
      <xdr:spPr>
        <a:xfrm>
          <a:off x="16967200" y="1076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5715</xdr:rowOff>
    </xdr:from>
    <xdr:to>
      <xdr:col>77</xdr:col>
      <xdr:colOff>44450</xdr:colOff>
      <xdr:row>63</xdr:row>
      <xdr:rowOff>7726</xdr:rowOff>
    </xdr:to>
    <xdr:cxnSp macro="">
      <xdr:nvCxnSpPr>
        <xdr:cNvPr id="329" name="直線コネクタ 328"/>
        <xdr:cNvCxnSpPr/>
      </xdr:nvCxnSpPr>
      <xdr:spPr>
        <a:xfrm flipV="1">
          <a:off x="15290800" y="10807065"/>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126365</xdr:rowOff>
    </xdr:from>
    <xdr:to>
      <xdr:col>77</xdr:col>
      <xdr:colOff>95250</xdr:colOff>
      <xdr:row>63</xdr:row>
      <xdr:rowOff>56515</xdr:rowOff>
    </xdr:to>
    <xdr:sp macro="" textlink="">
      <xdr:nvSpPr>
        <xdr:cNvPr id="330" name="フローチャート: 判断 329"/>
        <xdr:cNvSpPr/>
      </xdr:nvSpPr>
      <xdr:spPr>
        <a:xfrm>
          <a:off x="16129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66692</xdr:rowOff>
    </xdr:from>
    <xdr:ext cx="736600" cy="259045"/>
    <xdr:sp macro="" textlink="">
      <xdr:nvSpPr>
        <xdr:cNvPr id="331" name="テキスト ボックス 330"/>
        <xdr:cNvSpPr txBox="1"/>
      </xdr:nvSpPr>
      <xdr:spPr>
        <a:xfrm>
          <a:off x="15798800" y="10525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165100</xdr:rowOff>
    </xdr:from>
    <xdr:to>
      <xdr:col>72</xdr:col>
      <xdr:colOff>203200</xdr:colOff>
      <xdr:row>63</xdr:row>
      <xdr:rowOff>7726</xdr:rowOff>
    </xdr:to>
    <xdr:cxnSp macro="">
      <xdr:nvCxnSpPr>
        <xdr:cNvPr id="332" name="直線コネクタ 331"/>
        <xdr:cNvCxnSpPr/>
      </xdr:nvCxnSpPr>
      <xdr:spPr>
        <a:xfrm>
          <a:off x="14401800" y="10795000"/>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124354</xdr:rowOff>
    </xdr:from>
    <xdr:to>
      <xdr:col>73</xdr:col>
      <xdr:colOff>44450</xdr:colOff>
      <xdr:row>63</xdr:row>
      <xdr:rowOff>54504</xdr:rowOff>
    </xdr:to>
    <xdr:sp macro="" textlink="">
      <xdr:nvSpPr>
        <xdr:cNvPr id="333" name="フローチャート: 判断 332"/>
        <xdr:cNvSpPr/>
      </xdr:nvSpPr>
      <xdr:spPr>
        <a:xfrm>
          <a:off x="152400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64681</xdr:rowOff>
    </xdr:from>
    <xdr:ext cx="762000" cy="259045"/>
    <xdr:sp macro="" textlink="">
      <xdr:nvSpPr>
        <xdr:cNvPr id="334" name="テキスト ボックス 333"/>
        <xdr:cNvSpPr txBox="1"/>
      </xdr:nvSpPr>
      <xdr:spPr>
        <a:xfrm>
          <a:off x="14909800" y="1052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157056</xdr:rowOff>
    </xdr:from>
    <xdr:to>
      <xdr:col>68</xdr:col>
      <xdr:colOff>152400</xdr:colOff>
      <xdr:row>62</xdr:row>
      <xdr:rowOff>165100</xdr:rowOff>
    </xdr:to>
    <xdr:cxnSp macro="">
      <xdr:nvCxnSpPr>
        <xdr:cNvPr id="335" name="直線コネクタ 334"/>
        <xdr:cNvCxnSpPr/>
      </xdr:nvCxnSpPr>
      <xdr:spPr>
        <a:xfrm>
          <a:off x="13512800" y="1078695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114300</xdr:rowOff>
    </xdr:from>
    <xdr:to>
      <xdr:col>68</xdr:col>
      <xdr:colOff>203200</xdr:colOff>
      <xdr:row>63</xdr:row>
      <xdr:rowOff>44450</xdr:rowOff>
    </xdr:to>
    <xdr:sp macro="" textlink="">
      <xdr:nvSpPr>
        <xdr:cNvPr id="336" name="フローチャート: 判断 335"/>
        <xdr:cNvSpPr/>
      </xdr:nvSpPr>
      <xdr:spPr>
        <a:xfrm>
          <a:off x="14351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54627</xdr:rowOff>
    </xdr:from>
    <xdr:ext cx="762000" cy="259045"/>
    <xdr:sp macro="" textlink="">
      <xdr:nvSpPr>
        <xdr:cNvPr id="337" name="テキスト ボックス 336"/>
        <xdr:cNvSpPr txBox="1"/>
      </xdr:nvSpPr>
      <xdr:spPr>
        <a:xfrm>
          <a:off x="14020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108268</xdr:rowOff>
    </xdr:from>
    <xdr:to>
      <xdr:col>64</xdr:col>
      <xdr:colOff>152400</xdr:colOff>
      <xdr:row>63</xdr:row>
      <xdr:rowOff>38418</xdr:rowOff>
    </xdr:to>
    <xdr:sp macro="" textlink="">
      <xdr:nvSpPr>
        <xdr:cNvPr id="338" name="フローチャート: 判断 337"/>
        <xdr:cNvSpPr/>
      </xdr:nvSpPr>
      <xdr:spPr>
        <a:xfrm>
          <a:off x="13462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23195</xdr:rowOff>
    </xdr:from>
    <xdr:ext cx="762000" cy="259045"/>
    <xdr:sp macro="" textlink="">
      <xdr:nvSpPr>
        <xdr:cNvPr id="339" name="テキスト ボックス 338"/>
        <xdr:cNvSpPr txBox="1"/>
      </xdr:nvSpPr>
      <xdr:spPr>
        <a:xfrm>
          <a:off x="13131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136419</xdr:rowOff>
    </xdr:from>
    <xdr:to>
      <xdr:col>81</xdr:col>
      <xdr:colOff>95250</xdr:colOff>
      <xdr:row>63</xdr:row>
      <xdr:rowOff>66569</xdr:rowOff>
    </xdr:to>
    <xdr:sp macro="" textlink="">
      <xdr:nvSpPr>
        <xdr:cNvPr id="345" name="楕円 344"/>
        <xdr:cNvSpPr/>
      </xdr:nvSpPr>
      <xdr:spPr>
        <a:xfrm>
          <a:off x="16967200" y="1076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108496</xdr:rowOff>
    </xdr:from>
    <xdr:ext cx="762000" cy="259045"/>
    <xdr:sp macro="" textlink="">
      <xdr:nvSpPr>
        <xdr:cNvPr id="346" name="定員管理の状況該当値テキスト"/>
        <xdr:cNvSpPr txBox="1"/>
      </xdr:nvSpPr>
      <xdr:spPr>
        <a:xfrm>
          <a:off x="17106900" y="1073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126365</xdr:rowOff>
    </xdr:from>
    <xdr:to>
      <xdr:col>77</xdr:col>
      <xdr:colOff>95250</xdr:colOff>
      <xdr:row>63</xdr:row>
      <xdr:rowOff>56515</xdr:rowOff>
    </xdr:to>
    <xdr:sp macro="" textlink="">
      <xdr:nvSpPr>
        <xdr:cNvPr id="347" name="楕円 346"/>
        <xdr:cNvSpPr/>
      </xdr:nvSpPr>
      <xdr:spPr>
        <a:xfrm>
          <a:off x="16129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41292</xdr:rowOff>
    </xdr:from>
    <xdr:ext cx="736600" cy="259045"/>
    <xdr:sp macro="" textlink="">
      <xdr:nvSpPr>
        <xdr:cNvPr id="348" name="テキスト ボックス 347"/>
        <xdr:cNvSpPr txBox="1"/>
      </xdr:nvSpPr>
      <xdr:spPr>
        <a:xfrm>
          <a:off x="15798800" y="10842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128376</xdr:rowOff>
    </xdr:from>
    <xdr:to>
      <xdr:col>73</xdr:col>
      <xdr:colOff>44450</xdr:colOff>
      <xdr:row>63</xdr:row>
      <xdr:rowOff>58526</xdr:rowOff>
    </xdr:to>
    <xdr:sp macro="" textlink="">
      <xdr:nvSpPr>
        <xdr:cNvPr id="349" name="楕円 348"/>
        <xdr:cNvSpPr/>
      </xdr:nvSpPr>
      <xdr:spPr>
        <a:xfrm>
          <a:off x="15240000" y="1075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43303</xdr:rowOff>
    </xdr:from>
    <xdr:ext cx="762000" cy="259045"/>
    <xdr:sp macro="" textlink="">
      <xdr:nvSpPr>
        <xdr:cNvPr id="350" name="テキスト ボックス 349"/>
        <xdr:cNvSpPr txBox="1"/>
      </xdr:nvSpPr>
      <xdr:spPr>
        <a:xfrm>
          <a:off x="14909800" y="1084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114300</xdr:rowOff>
    </xdr:from>
    <xdr:to>
      <xdr:col>68</xdr:col>
      <xdr:colOff>203200</xdr:colOff>
      <xdr:row>63</xdr:row>
      <xdr:rowOff>44450</xdr:rowOff>
    </xdr:to>
    <xdr:sp macro="" textlink="">
      <xdr:nvSpPr>
        <xdr:cNvPr id="351" name="楕円 350"/>
        <xdr:cNvSpPr/>
      </xdr:nvSpPr>
      <xdr:spPr>
        <a:xfrm>
          <a:off x="14351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29227</xdr:rowOff>
    </xdr:from>
    <xdr:ext cx="762000" cy="259045"/>
    <xdr:sp macro="" textlink="">
      <xdr:nvSpPr>
        <xdr:cNvPr id="352" name="テキスト ボックス 351"/>
        <xdr:cNvSpPr txBox="1"/>
      </xdr:nvSpPr>
      <xdr:spPr>
        <a:xfrm>
          <a:off x="14020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106256</xdr:rowOff>
    </xdr:from>
    <xdr:to>
      <xdr:col>64</xdr:col>
      <xdr:colOff>152400</xdr:colOff>
      <xdr:row>63</xdr:row>
      <xdr:rowOff>36406</xdr:rowOff>
    </xdr:to>
    <xdr:sp macro="" textlink="">
      <xdr:nvSpPr>
        <xdr:cNvPr id="353" name="楕円 352"/>
        <xdr:cNvSpPr/>
      </xdr:nvSpPr>
      <xdr:spPr>
        <a:xfrm>
          <a:off x="13462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46583</xdr:rowOff>
    </xdr:from>
    <xdr:ext cx="762000" cy="259045"/>
    <xdr:sp macro="" textlink="">
      <xdr:nvSpPr>
        <xdr:cNvPr id="354" name="テキスト ボックス 353"/>
        <xdr:cNvSpPr txBox="1"/>
      </xdr:nvSpPr>
      <xdr:spPr>
        <a:xfrm>
          <a:off x="13131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普通交付税額の増額等により分母の構成要素である標準財政規模は</a:t>
          </a:r>
          <a:r>
            <a:rPr kumimoji="1" lang="en-US" altLang="ja-JP" sz="1300">
              <a:latin typeface="ＭＳ Ｐゴシック" panose="020B0600070205080204" pitchFamily="50" charset="-128"/>
              <a:ea typeface="ＭＳ Ｐゴシック" panose="020B0600070205080204" pitchFamily="50" charset="-128"/>
            </a:rPr>
            <a:t>1,362</a:t>
          </a:r>
          <a:r>
            <a:rPr kumimoji="1" lang="ja-JP" altLang="en-US" sz="1300">
              <a:latin typeface="ＭＳ Ｐゴシック" panose="020B0600070205080204" pitchFamily="50" charset="-128"/>
              <a:ea typeface="ＭＳ Ｐゴシック" panose="020B0600070205080204" pitchFamily="50" charset="-128"/>
            </a:rPr>
            <a:t>百万円の増となったものの、据置期間終了に伴う元金償還開始により元利償還金が</a:t>
          </a:r>
          <a:r>
            <a:rPr kumimoji="1" lang="en-US" altLang="ja-JP" sz="1300">
              <a:latin typeface="ＭＳ Ｐゴシック" panose="020B0600070205080204" pitchFamily="50" charset="-128"/>
              <a:ea typeface="ＭＳ Ｐゴシック" panose="020B0600070205080204" pitchFamily="50" charset="-128"/>
            </a:rPr>
            <a:t>119</a:t>
          </a:r>
          <a:r>
            <a:rPr kumimoji="1" lang="ja-JP" altLang="en-US" sz="1300">
              <a:latin typeface="ＭＳ Ｐゴシック" panose="020B0600070205080204" pitchFamily="50" charset="-128"/>
              <a:ea typeface="ＭＳ Ｐゴシック" panose="020B0600070205080204" pitchFamily="50" charset="-128"/>
            </a:rPr>
            <a:t>百万円、組合等負担等額が</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百万円の増となったことにより、単年度の実質公債費比率が</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ヶ年平均の実質公債費比率が</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増となっている。今後も菰田・堀池地区活性化事業など大型事業が計画されており、健全な財政運営に努めるため、事業費の適正化や事業実施年度の調整、低利での借入方法の検討などにより、償還額の平準化及び実質公債費比率の急激な上昇を抑えていく必要がある。</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71" name="直線コネクタ 370"/>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2" name="テキスト ボックス 371"/>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3" name="直線コネクタ 372"/>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4" name="テキスト ボックス 373"/>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5" name="直線コネクタ 374"/>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6" name="テキスト ボックス 375"/>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7" name="直線コネクタ 37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8" name="テキスト ボックス 37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9" name="直線コネクタ 378"/>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80" name="テキスト ボックス 379"/>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81" name="直線コネクタ 38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35</xdr:row>
      <xdr:rowOff>79375</xdr:rowOff>
    </xdr:from>
    <xdr:to>
      <xdr:col>85</xdr:col>
      <xdr:colOff>95250</xdr:colOff>
      <xdr:row>35</xdr:row>
      <xdr:rowOff>79375</xdr:rowOff>
    </xdr:to>
    <xdr:cxnSp macro="">
      <xdr:nvCxnSpPr>
        <xdr:cNvPr id="382" name="直線コネクタ 381"/>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109008</xdr:rowOff>
    </xdr:from>
    <xdr:to>
      <xdr:col>81</xdr:col>
      <xdr:colOff>44450</xdr:colOff>
      <xdr:row>44</xdr:row>
      <xdr:rowOff>155046</xdr:rowOff>
    </xdr:to>
    <xdr:cxnSp macro="">
      <xdr:nvCxnSpPr>
        <xdr:cNvPr id="385" name="直線コネクタ 384"/>
        <xdr:cNvCxnSpPr/>
      </xdr:nvCxnSpPr>
      <xdr:spPr>
        <a:xfrm flipV="1">
          <a:off x="17018000" y="6281208"/>
          <a:ext cx="0" cy="1417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127123</xdr:rowOff>
    </xdr:from>
    <xdr:ext cx="762000" cy="259045"/>
    <xdr:sp macro="" textlink="">
      <xdr:nvSpPr>
        <xdr:cNvPr id="386" name="公債費負担の状況最小値テキスト"/>
        <xdr:cNvSpPr txBox="1"/>
      </xdr:nvSpPr>
      <xdr:spPr>
        <a:xfrm>
          <a:off x="17106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155046</xdr:rowOff>
    </xdr:from>
    <xdr:to>
      <xdr:col>81</xdr:col>
      <xdr:colOff>133350</xdr:colOff>
      <xdr:row>44</xdr:row>
      <xdr:rowOff>155046</xdr:rowOff>
    </xdr:to>
    <xdr:cxnSp macro="">
      <xdr:nvCxnSpPr>
        <xdr:cNvPr id="387" name="直線コネクタ 386"/>
        <xdr:cNvCxnSpPr/>
      </xdr:nvCxnSpPr>
      <xdr:spPr>
        <a:xfrm>
          <a:off x="16929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23935</xdr:rowOff>
    </xdr:from>
    <xdr:ext cx="762000" cy="259045"/>
    <xdr:sp macro="" textlink="">
      <xdr:nvSpPr>
        <xdr:cNvPr id="388" name="公債費負担の状況最大値テキスト"/>
        <xdr:cNvSpPr txBox="1"/>
      </xdr:nvSpPr>
      <xdr:spPr>
        <a:xfrm>
          <a:off x="17106900" y="602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109008</xdr:rowOff>
    </xdr:from>
    <xdr:to>
      <xdr:col>81</xdr:col>
      <xdr:colOff>133350</xdr:colOff>
      <xdr:row>36</xdr:row>
      <xdr:rowOff>109008</xdr:rowOff>
    </xdr:to>
    <xdr:cxnSp macro="">
      <xdr:nvCxnSpPr>
        <xdr:cNvPr id="389" name="直線コネクタ 388"/>
        <xdr:cNvCxnSpPr/>
      </xdr:nvCxnSpPr>
      <xdr:spPr>
        <a:xfrm>
          <a:off x="16929100" y="6281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85725</xdr:rowOff>
    </xdr:from>
    <xdr:to>
      <xdr:col>81</xdr:col>
      <xdr:colOff>44450</xdr:colOff>
      <xdr:row>42</xdr:row>
      <xdr:rowOff>125942</xdr:rowOff>
    </xdr:to>
    <xdr:cxnSp macro="">
      <xdr:nvCxnSpPr>
        <xdr:cNvPr id="390" name="直線コネクタ 389"/>
        <xdr:cNvCxnSpPr/>
      </xdr:nvCxnSpPr>
      <xdr:spPr>
        <a:xfrm>
          <a:off x="16179800" y="7286625"/>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72090</xdr:rowOff>
    </xdr:from>
    <xdr:ext cx="762000" cy="259045"/>
    <xdr:sp macro="" textlink="">
      <xdr:nvSpPr>
        <xdr:cNvPr id="391" name="公債費負担の状況平均値テキスト"/>
        <xdr:cNvSpPr txBox="1"/>
      </xdr:nvSpPr>
      <xdr:spPr>
        <a:xfrm>
          <a:off x="17106900" y="6930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55563</xdr:rowOff>
    </xdr:from>
    <xdr:to>
      <xdr:col>81</xdr:col>
      <xdr:colOff>95250</xdr:colOff>
      <xdr:row>41</xdr:row>
      <xdr:rowOff>157163</xdr:rowOff>
    </xdr:to>
    <xdr:sp macro="" textlink="">
      <xdr:nvSpPr>
        <xdr:cNvPr id="392" name="フローチャート: 判断 391"/>
        <xdr:cNvSpPr/>
      </xdr:nvSpPr>
      <xdr:spPr>
        <a:xfrm>
          <a:off x="169672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5292</xdr:rowOff>
    </xdr:from>
    <xdr:to>
      <xdr:col>77</xdr:col>
      <xdr:colOff>44450</xdr:colOff>
      <xdr:row>42</xdr:row>
      <xdr:rowOff>85725</xdr:rowOff>
    </xdr:to>
    <xdr:cxnSp macro="">
      <xdr:nvCxnSpPr>
        <xdr:cNvPr id="393" name="直線コネクタ 392"/>
        <xdr:cNvCxnSpPr/>
      </xdr:nvCxnSpPr>
      <xdr:spPr>
        <a:xfrm>
          <a:off x="15290800" y="720619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25400</xdr:rowOff>
    </xdr:from>
    <xdr:to>
      <xdr:col>77</xdr:col>
      <xdr:colOff>95250</xdr:colOff>
      <xdr:row>41</xdr:row>
      <xdr:rowOff>127000</xdr:rowOff>
    </xdr:to>
    <xdr:sp macro="" textlink="">
      <xdr:nvSpPr>
        <xdr:cNvPr id="394" name="フローチャート: 判断 393"/>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137177</xdr:rowOff>
    </xdr:from>
    <xdr:ext cx="736600" cy="259045"/>
    <xdr:sp macro="" textlink="">
      <xdr:nvSpPr>
        <xdr:cNvPr id="395" name="テキスト ボックス 394"/>
        <xdr:cNvSpPr txBox="1"/>
      </xdr:nvSpPr>
      <xdr:spPr>
        <a:xfrm>
          <a:off x="15798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86254</xdr:rowOff>
    </xdr:from>
    <xdr:to>
      <xdr:col>72</xdr:col>
      <xdr:colOff>203200</xdr:colOff>
      <xdr:row>42</xdr:row>
      <xdr:rowOff>5292</xdr:rowOff>
    </xdr:to>
    <xdr:cxnSp macro="">
      <xdr:nvCxnSpPr>
        <xdr:cNvPr id="396" name="直線コネクタ 395"/>
        <xdr:cNvCxnSpPr/>
      </xdr:nvCxnSpPr>
      <xdr:spPr>
        <a:xfrm>
          <a:off x="14401800" y="7115704"/>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25400</xdr:rowOff>
    </xdr:from>
    <xdr:to>
      <xdr:col>73</xdr:col>
      <xdr:colOff>44450</xdr:colOff>
      <xdr:row>41</xdr:row>
      <xdr:rowOff>127000</xdr:rowOff>
    </xdr:to>
    <xdr:sp macro="" textlink="">
      <xdr:nvSpPr>
        <xdr:cNvPr id="397" name="フローチャート: 判断 396"/>
        <xdr:cNvSpPr/>
      </xdr:nvSpPr>
      <xdr:spPr>
        <a:xfrm>
          <a:off x="15240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137177</xdr:rowOff>
    </xdr:from>
    <xdr:ext cx="762000" cy="259045"/>
    <xdr:sp macro="" textlink="">
      <xdr:nvSpPr>
        <xdr:cNvPr id="398" name="テキスト ボックス 397"/>
        <xdr:cNvSpPr txBox="1"/>
      </xdr:nvSpPr>
      <xdr:spPr>
        <a:xfrm>
          <a:off x="14909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76200</xdr:rowOff>
    </xdr:from>
    <xdr:to>
      <xdr:col>68</xdr:col>
      <xdr:colOff>152400</xdr:colOff>
      <xdr:row>41</xdr:row>
      <xdr:rowOff>86254</xdr:rowOff>
    </xdr:to>
    <xdr:cxnSp macro="">
      <xdr:nvCxnSpPr>
        <xdr:cNvPr id="399" name="直線コネクタ 398"/>
        <xdr:cNvCxnSpPr/>
      </xdr:nvCxnSpPr>
      <xdr:spPr>
        <a:xfrm>
          <a:off x="13512800" y="7105650"/>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55563</xdr:rowOff>
    </xdr:from>
    <xdr:to>
      <xdr:col>68</xdr:col>
      <xdr:colOff>203200</xdr:colOff>
      <xdr:row>41</xdr:row>
      <xdr:rowOff>157163</xdr:rowOff>
    </xdr:to>
    <xdr:sp macro="" textlink="">
      <xdr:nvSpPr>
        <xdr:cNvPr id="400" name="フローチャート: 判断 399"/>
        <xdr:cNvSpPr/>
      </xdr:nvSpPr>
      <xdr:spPr>
        <a:xfrm>
          <a:off x="143510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141940</xdr:rowOff>
    </xdr:from>
    <xdr:ext cx="762000" cy="259045"/>
    <xdr:sp macro="" textlink="">
      <xdr:nvSpPr>
        <xdr:cNvPr id="401" name="テキスト ボックス 400"/>
        <xdr:cNvSpPr txBox="1"/>
      </xdr:nvSpPr>
      <xdr:spPr>
        <a:xfrm>
          <a:off x="14020800" y="717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85725</xdr:rowOff>
    </xdr:from>
    <xdr:to>
      <xdr:col>64</xdr:col>
      <xdr:colOff>152400</xdr:colOff>
      <xdr:row>42</xdr:row>
      <xdr:rowOff>15875</xdr:rowOff>
    </xdr:to>
    <xdr:sp macro="" textlink="">
      <xdr:nvSpPr>
        <xdr:cNvPr id="402" name="フローチャート: 判断 401"/>
        <xdr:cNvSpPr/>
      </xdr:nvSpPr>
      <xdr:spPr>
        <a:xfrm>
          <a:off x="13462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652</xdr:rowOff>
    </xdr:from>
    <xdr:ext cx="762000" cy="259045"/>
    <xdr:sp macro="" textlink="">
      <xdr:nvSpPr>
        <xdr:cNvPr id="403" name="テキスト ボックス 402"/>
        <xdr:cNvSpPr txBox="1"/>
      </xdr:nvSpPr>
      <xdr:spPr>
        <a:xfrm>
          <a:off x="13131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75142</xdr:rowOff>
    </xdr:from>
    <xdr:to>
      <xdr:col>81</xdr:col>
      <xdr:colOff>95250</xdr:colOff>
      <xdr:row>43</xdr:row>
      <xdr:rowOff>5292</xdr:rowOff>
    </xdr:to>
    <xdr:sp macro="" textlink="">
      <xdr:nvSpPr>
        <xdr:cNvPr id="409" name="楕円 408"/>
        <xdr:cNvSpPr/>
      </xdr:nvSpPr>
      <xdr:spPr>
        <a:xfrm>
          <a:off x="169672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47219</xdr:rowOff>
    </xdr:from>
    <xdr:ext cx="762000" cy="259045"/>
    <xdr:sp macro="" textlink="">
      <xdr:nvSpPr>
        <xdr:cNvPr id="410" name="公債費負担の状況該当値テキスト"/>
        <xdr:cNvSpPr txBox="1"/>
      </xdr:nvSpPr>
      <xdr:spPr>
        <a:xfrm>
          <a:off x="17106900" y="7248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34925</xdr:rowOff>
    </xdr:from>
    <xdr:to>
      <xdr:col>77</xdr:col>
      <xdr:colOff>95250</xdr:colOff>
      <xdr:row>42</xdr:row>
      <xdr:rowOff>136525</xdr:rowOff>
    </xdr:to>
    <xdr:sp macro="" textlink="">
      <xdr:nvSpPr>
        <xdr:cNvPr id="411" name="楕円 410"/>
        <xdr:cNvSpPr/>
      </xdr:nvSpPr>
      <xdr:spPr>
        <a:xfrm>
          <a:off x="16129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121302</xdr:rowOff>
    </xdr:from>
    <xdr:ext cx="736600" cy="259045"/>
    <xdr:sp macro="" textlink="">
      <xdr:nvSpPr>
        <xdr:cNvPr id="412" name="テキスト ボックス 411"/>
        <xdr:cNvSpPr txBox="1"/>
      </xdr:nvSpPr>
      <xdr:spPr>
        <a:xfrm>
          <a:off x="15798800" y="732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125942</xdr:rowOff>
    </xdr:from>
    <xdr:to>
      <xdr:col>73</xdr:col>
      <xdr:colOff>44450</xdr:colOff>
      <xdr:row>42</xdr:row>
      <xdr:rowOff>56092</xdr:rowOff>
    </xdr:to>
    <xdr:sp macro="" textlink="">
      <xdr:nvSpPr>
        <xdr:cNvPr id="413" name="楕円 412"/>
        <xdr:cNvSpPr/>
      </xdr:nvSpPr>
      <xdr:spPr>
        <a:xfrm>
          <a:off x="15240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40869</xdr:rowOff>
    </xdr:from>
    <xdr:ext cx="762000" cy="259045"/>
    <xdr:sp macro="" textlink="">
      <xdr:nvSpPr>
        <xdr:cNvPr id="414" name="テキスト ボックス 413"/>
        <xdr:cNvSpPr txBox="1"/>
      </xdr:nvSpPr>
      <xdr:spPr>
        <a:xfrm>
          <a:off x="14909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35454</xdr:rowOff>
    </xdr:from>
    <xdr:to>
      <xdr:col>68</xdr:col>
      <xdr:colOff>203200</xdr:colOff>
      <xdr:row>41</xdr:row>
      <xdr:rowOff>137054</xdr:rowOff>
    </xdr:to>
    <xdr:sp macro="" textlink="">
      <xdr:nvSpPr>
        <xdr:cNvPr id="415" name="楕円 414"/>
        <xdr:cNvSpPr/>
      </xdr:nvSpPr>
      <xdr:spPr>
        <a:xfrm>
          <a:off x="14351000" y="706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147231</xdr:rowOff>
    </xdr:from>
    <xdr:ext cx="762000" cy="259045"/>
    <xdr:sp macro="" textlink="">
      <xdr:nvSpPr>
        <xdr:cNvPr id="416" name="テキスト ボックス 415"/>
        <xdr:cNvSpPr txBox="1"/>
      </xdr:nvSpPr>
      <xdr:spPr>
        <a:xfrm>
          <a:off x="14020800" y="683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417" name="楕円 416"/>
        <xdr:cNvSpPr/>
      </xdr:nvSpPr>
      <xdr:spPr>
        <a:xfrm>
          <a:off x="13462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137177</xdr:rowOff>
    </xdr:from>
    <xdr:ext cx="762000" cy="259045"/>
    <xdr:sp macro="" textlink="">
      <xdr:nvSpPr>
        <xdr:cNvPr id="418" name="テキスト ボックス 417"/>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将来負担額については、地方債現在高が</a:t>
          </a:r>
          <a:r>
            <a:rPr kumimoji="1" lang="en-US" altLang="ja-JP" sz="1300">
              <a:latin typeface="ＭＳ Ｐゴシック" panose="020B0600070205080204" pitchFamily="50" charset="-128"/>
              <a:ea typeface="ＭＳ Ｐゴシック" panose="020B0600070205080204" pitchFamily="50" charset="-128"/>
            </a:rPr>
            <a:t>1,330</a:t>
          </a:r>
          <a:r>
            <a:rPr kumimoji="1" lang="ja-JP" altLang="en-US" sz="1300">
              <a:latin typeface="ＭＳ Ｐゴシック" panose="020B0600070205080204" pitchFamily="50" charset="-128"/>
              <a:ea typeface="ＭＳ Ｐゴシック" panose="020B0600070205080204" pitchFamily="50" charset="-128"/>
            </a:rPr>
            <a:t>百万円が減となり、それに伴い充当可能財源における交付税算入見込額も</a:t>
          </a:r>
          <a:r>
            <a:rPr kumimoji="1" lang="en-US" altLang="ja-JP" sz="1300">
              <a:latin typeface="ＭＳ Ｐゴシック" panose="020B0600070205080204" pitchFamily="50" charset="-128"/>
              <a:ea typeface="ＭＳ Ｐゴシック" panose="020B0600070205080204" pitchFamily="50" charset="-128"/>
            </a:rPr>
            <a:t>509</a:t>
          </a:r>
          <a:r>
            <a:rPr kumimoji="1" lang="ja-JP" altLang="en-US" sz="1300">
              <a:latin typeface="ＭＳ Ｐゴシック" panose="020B0600070205080204" pitchFamily="50" charset="-128"/>
              <a:ea typeface="ＭＳ Ｐゴシック" panose="020B0600070205080204" pitchFamily="50" charset="-128"/>
            </a:rPr>
            <a:t>百万円の減となったものの、決算剰余金の財政調整基金等への積立等により、充当可能財源の充当可能基金が</a:t>
          </a:r>
          <a:r>
            <a:rPr kumimoji="1" lang="en-US" altLang="ja-JP" sz="1300">
              <a:latin typeface="ＭＳ Ｐゴシック" panose="020B0600070205080204" pitchFamily="50" charset="-128"/>
              <a:ea typeface="ＭＳ Ｐゴシック" panose="020B0600070205080204" pitchFamily="50" charset="-128"/>
            </a:rPr>
            <a:t>2,550</a:t>
          </a:r>
          <a:r>
            <a:rPr kumimoji="1" lang="ja-JP" altLang="en-US" sz="1300">
              <a:latin typeface="ＭＳ Ｐゴシック" panose="020B0600070205080204" pitchFamily="50" charset="-128"/>
              <a:ea typeface="ＭＳ Ｐゴシック" panose="020B0600070205080204" pitchFamily="50" charset="-128"/>
            </a:rPr>
            <a:t>百万円の増となったため、将来負担比率としては</a:t>
          </a:r>
          <a:r>
            <a:rPr kumimoji="1" lang="en-US" altLang="ja-JP" sz="1300">
              <a:latin typeface="ＭＳ Ｐゴシック" panose="020B0600070205080204" pitchFamily="50" charset="-128"/>
              <a:ea typeface="ＭＳ Ｐゴシック" panose="020B0600070205080204" pitchFamily="50" charset="-128"/>
            </a:rPr>
            <a:t>10.6</a:t>
          </a:r>
          <a:r>
            <a:rPr kumimoji="1" lang="ja-JP" altLang="en-US" sz="1300">
              <a:latin typeface="ＭＳ Ｐゴシック" panose="020B0600070205080204" pitchFamily="50" charset="-128"/>
              <a:ea typeface="ＭＳ Ｐゴシック" panose="020B0600070205080204" pitchFamily="50" charset="-128"/>
            </a:rPr>
            <a:t>ポイントの減となった。今後も大型事業を実施する見込みであるため、計画的な実施や事業費の適正化を常に意識し、交付税措置率の高い地方債を活用することにより将来負担の適正化を図る。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2" name="テキスト ボックス 43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5" name="直線コネクタ 43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6" name="テキスト ボックス 43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7" name="直線コネクタ 43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8" name="テキスト ボックス 43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9" name="直線コネクタ 43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0" name="テキスト ボックス 43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1" name="直線コネクタ 44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2" name="テキスト ボックス 44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3" name="直線コネクタ 44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4" name="テキスト ボックス 44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5" name="直線コネクタ 44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6" name="テキスト ボックス 44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7" name="直線コネクタ 44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83094</xdr:rowOff>
    </xdr:to>
    <xdr:cxnSp macro="">
      <xdr:nvCxnSpPr>
        <xdr:cNvPr id="449" name="直線コネクタ 448"/>
        <xdr:cNvCxnSpPr/>
      </xdr:nvCxnSpPr>
      <xdr:spPr>
        <a:xfrm flipV="1">
          <a:off x="17018000" y="2313214"/>
          <a:ext cx="0" cy="17132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55171</xdr:rowOff>
    </xdr:from>
    <xdr:ext cx="762000" cy="259045"/>
    <xdr:sp macro="" textlink="">
      <xdr:nvSpPr>
        <xdr:cNvPr id="450" name="将来負担の状況最小値テキスト"/>
        <xdr:cNvSpPr txBox="1"/>
      </xdr:nvSpPr>
      <xdr:spPr>
        <a:xfrm>
          <a:off x="17106900" y="399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83094</xdr:rowOff>
    </xdr:from>
    <xdr:to>
      <xdr:col>81</xdr:col>
      <xdr:colOff>133350</xdr:colOff>
      <xdr:row>23</xdr:row>
      <xdr:rowOff>83094</xdr:rowOff>
    </xdr:to>
    <xdr:cxnSp macro="">
      <xdr:nvCxnSpPr>
        <xdr:cNvPr id="451" name="直線コネクタ 450"/>
        <xdr:cNvCxnSpPr/>
      </xdr:nvCxnSpPr>
      <xdr:spPr>
        <a:xfrm>
          <a:off x="16929100" y="40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52"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3" name="直線コネクタ 45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111941</xdr:rowOff>
    </xdr:from>
    <xdr:to>
      <xdr:col>81</xdr:col>
      <xdr:colOff>44450</xdr:colOff>
      <xdr:row>14</xdr:row>
      <xdr:rowOff>123190</xdr:rowOff>
    </xdr:to>
    <xdr:cxnSp macro="">
      <xdr:nvCxnSpPr>
        <xdr:cNvPr id="454" name="直線コネクタ 453"/>
        <xdr:cNvCxnSpPr/>
      </xdr:nvCxnSpPr>
      <xdr:spPr>
        <a:xfrm flipV="1">
          <a:off x="16179800" y="2340791"/>
          <a:ext cx="838200" cy="18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55"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6" name="フローチャート: 判断 455"/>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123190</xdr:rowOff>
    </xdr:from>
    <xdr:to>
      <xdr:col>77</xdr:col>
      <xdr:colOff>44450</xdr:colOff>
      <xdr:row>15</xdr:row>
      <xdr:rowOff>39642</xdr:rowOff>
    </xdr:to>
    <xdr:cxnSp macro="">
      <xdr:nvCxnSpPr>
        <xdr:cNvPr id="457" name="直線コネクタ 456"/>
        <xdr:cNvCxnSpPr/>
      </xdr:nvCxnSpPr>
      <xdr:spPr>
        <a:xfrm flipV="1">
          <a:off x="15290800" y="2523490"/>
          <a:ext cx="889000" cy="8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100784</xdr:rowOff>
    </xdr:from>
    <xdr:to>
      <xdr:col>77</xdr:col>
      <xdr:colOff>95250</xdr:colOff>
      <xdr:row>14</xdr:row>
      <xdr:rowOff>30934</xdr:rowOff>
    </xdr:to>
    <xdr:sp macro="" textlink="">
      <xdr:nvSpPr>
        <xdr:cNvPr id="458" name="フローチャート: 判断 457"/>
        <xdr:cNvSpPr/>
      </xdr:nvSpPr>
      <xdr:spPr>
        <a:xfrm>
          <a:off x="16129000" y="232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41111</xdr:rowOff>
    </xdr:from>
    <xdr:ext cx="736600" cy="259045"/>
    <xdr:sp macro="" textlink="">
      <xdr:nvSpPr>
        <xdr:cNvPr id="459" name="テキスト ボックス 458"/>
        <xdr:cNvSpPr txBox="1"/>
      </xdr:nvSpPr>
      <xdr:spPr>
        <a:xfrm>
          <a:off x="15798800" y="2098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39642</xdr:rowOff>
    </xdr:from>
    <xdr:to>
      <xdr:col>72</xdr:col>
      <xdr:colOff>203200</xdr:colOff>
      <xdr:row>15</xdr:row>
      <xdr:rowOff>81008</xdr:rowOff>
    </xdr:to>
    <xdr:cxnSp macro="">
      <xdr:nvCxnSpPr>
        <xdr:cNvPr id="460" name="直線コネクタ 459"/>
        <xdr:cNvCxnSpPr/>
      </xdr:nvCxnSpPr>
      <xdr:spPr>
        <a:xfrm flipV="1">
          <a:off x="14401800" y="2611392"/>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126637</xdr:rowOff>
    </xdr:from>
    <xdr:to>
      <xdr:col>73</xdr:col>
      <xdr:colOff>44450</xdr:colOff>
      <xdr:row>14</xdr:row>
      <xdr:rowOff>56787</xdr:rowOff>
    </xdr:to>
    <xdr:sp macro="" textlink="">
      <xdr:nvSpPr>
        <xdr:cNvPr id="461" name="フローチャート: 判断 460"/>
        <xdr:cNvSpPr/>
      </xdr:nvSpPr>
      <xdr:spPr>
        <a:xfrm>
          <a:off x="15240000" y="23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66964</xdr:rowOff>
    </xdr:from>
    <xdr:ext cx="762000" cy="259045"/>
    <xdr:sp macro="" textlink="">
      <xdr:nvSpPr>
        <xdr:cNvPr id="462" name="テキスト ボックス 461"/>
        <xdr:cNvSpPr txBox="1"/>
      </xdr:nvSpPr>
      <xdr:spPr>
        <a:xfrm>
          <a:off x="14909800" y="2124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81008</xdr:rowOff>
    </xdr:from>
    <xdr:to>
      <xdr:col>68</xdr:col>
      <xdr:colOff>152400</xdr:colOff>
      <xdr:row>16</xdr:row>
      <xdr:rowOff>43996</xdr:rowOff>
    </xdr:to>
    <xdr:cxnSp macro="">
      <xdr:nvCxnSpPr>
        <xdr:cNvPr id="463" name="直線コネクタ 462"/>
        <xdr:cNvCxnSpPr/>
      </xdr:nvCxnSpPr>
      <xdr:spPr>
        <a:xfrm flipV="1">
          <a:off x="13512800" y="2652758"/>
          <a:ext cx="889000" cy="134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119743</xdr:rowOff>
    </xdr:from>
    <xdr:to>
      <xdr:col>68</xdr:col>
      <xdr:colOff>203200</xdr:colOff>
      <xdr:row>14</xdr:row>
      <xdr:rowOff>49893</xdr:rowOff>
    </xdr:to>
    <xdr:sp macro="" textlink="">
      <xdr:nvSpPr>
        <xdr:cNvPr id="464" name="フローチャート: 判断 463"/>
        <xdr:cNvSpPr/>
      </xdr:nvSpPr>
      <xdr:spPr>
        <a:xfrm>
          <a:off x="14351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60070</xdr:rowOff>
    </xdr:from>
    <xdr:ext cx="762000" cy="259045"/>
    <xdr:sp macro="" textlink="">
      <xdr:nvSpPr>
        <xdr:cNvPr id="465" name="テキスト ボックス 464"/>
        <xdr:cNvSpPr txBox="1"/>
      </xdr:nvSpPr>
      <xdr:spPr>
        <a:xfrm>
          <a:off x="14020800" y="211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72390</xdr:rowOff>
    </xdr:from>
    <xdr:to>
      <xdr:col>64</xdr:col>
      <xdr:colOff>152400</xdr:colOff>
      <xdr:row>15</xdr:row>
      <xdr:rowOff>2540</xdr:rowOff>
    </xdr:to>
    <xdr:sp macro="" textlink="">
      <xdr:nvSpPr>
        <xdr:cNvPr id="466" name="フローチャート: 判断 465"/>
        <xdr:cNvSpPr/>
      </xdr:nvSpPr>
      <xdr:spPr>
        <a:xfrm>
          <a:off x="13462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12717</xdr:rowOff>
    </xdr:from>
    <xdr:ext cx="762000" cy="259045"/>
    <xdr:sp macro="" textlink="">
      <xdr:nvSpPr>
        <xdr:cNvPr id="467" name="テキスト ボックス 466"/>
        <xdr:cNvSpPr txBox="1"/>
      </xdr:nvSpPr>
      <xdr:spPr>
        <a:xfrm>
          <a:off x="13131800" y="22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8" name="テキスト ボックス 46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9" name="テキスト ボックス 46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70" name="テキスト ボックス 46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1" name="テキスト ボックス 47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2" name="テキスト ボックス 47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61141</xdr:rowOff>
    </xdr:from>
    <xdr:to>
      <xdr:col>81</xdr:col>
      <xdr:colOff>95250</xdr:colOff>
      <xdr:row>13</xdr:row>
      <xdr:rowOff>162741</xdr:rowOff>
    </xdr:to>
    <xdr:sp macro="" textlink="">
      <xdr:nvSpPr>
        <xdr:cNvPr id="473" name="楕円 472"/>
        <xdr:cNvSpPr/>
      </xdr:nvSpPr>
      <xdr:spPr>
        <a:xfrm>
          <a:off x="16967200" y="228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33218</xdr:rowOff>
    </xdr:from>
    <xdr:ext cx="762000" cy="259045"/>
    <xdr:sp macro="" textlink="">
      <xdr:nvSpPr>
        <xdr:cNvPr id="474" name="将来負担の状況該当値テキスト"/>
        <xdr:cNvSpPr txBox="1"/>
      </xdr:nvSpPr>
      <xdr:spPr>
        <a:xfrm>
          <a:off x="17106900" y="226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72390</xdr:rowOff>
    </xdr:from>
    <xdr:to>
      <xdr:col>77</xdr:col>
      <xdr:colOff>95250</xdr:colOff>
      <xdr:row>15</xdr:row>
      <xdr:rowOff>2540</xdr:rowOff>
    </xdr:to>
    <xdr:sp macro="" textlink="">
      <xdr:nvSpPr>
        <xdr:cNvPr id="475" name="楕円 474"/>
        <xdr:cNvSpPr/>
      </xdr:nvSpPr>
      <xdr:spPr>
        <a:xfrm>
          <a:off x="16129000" y="247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158767</xdr:rowOff>
    </xdr:from>
    <xdr:ext cx="736600" cy="259045"/>
    <xdr:sp macro="" textlink="">
      <xdr:nvSpPr>
        <xdr:cNvPr id="476" name="テキスト ボックス 475"/>
        <xdr:cNvSpPr txBox="1"/>
      </xdr:nvSpPr>
      <xdr:spPr>
        <a:xfrm>
          <a:off x="15798800" y="2559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160292</xdr:rowOff>
    </xdr:from>
    <xdr:to>
      <xdr:col>73</xdr:col>
      <xdr:colOff>44450</xdr:colOff>
      <xdr:row>15</xdr:row>
      <xdr:rowOff>90442</xdr:rowOff>
    </xdr:to>
    <xdr:sp macro="" textlink="">
      <xdr:nvSpPr>
        <xdr:cNvPr id="477" name="楕円 476"/>
        <xdr:cNvSpPr/>
      </xdr:nvSpPr>
      <xdr:spPr>
        <a:xfrm>
          <a:off x="15240000" y="256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75219</xdr:rowOff>
    </xdr:from>
    <xdr:ext cx="762000" cy="259045"/>
    <xdr:sp macro="" textlink="">
      <xdr:nvSpPr>
        <xdr:cNvPr id="478" name="テキスト ボックス 477"/>
        <xdr:cNvSpPr txBox="1"/>
      </xdr:nvSpPr>
      <xdr:spPr>
        <a:xfrm>
          <a:off x="14909800" y="264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30208</xdr:rowOff>
    </xdr:from>
    <xdr:to>
      <xdr:col>68</xdr:col>
      <xdr:colOff>203200</xdr:colOff>
      <xdr:row>15</xdr:row>
      <xdr:rowOff>131808</xdr:rowOff>
    </xdr:to>
    <xdr:sp macro="" textlink="">
      <xdr:nvSpPr>
        <xdr:cNvPr id="479" name="楕円 478"/>
        <xdr:cNvSpPr/>
      </xdr:nvSpPr>
      <xdr:spPr>
        <a:xfrm>
          <a:off x="14351000" y="260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116585</xdr:rowOff>
    </xdr:from>
    <xdr:ext cx="762000" cy="259045"/>
    <xdr:sp macro="" textlink="">
      <xdr:nvSpPr>
        <xdr:cNvPr id="480" name="テキスト ボックス 479"/>
        <xdr:cNvSpPr txBox="1"/>
      </xdr:nvSpPr>
      <xdr:spPr>
        <a:xfrm>
          <a:off x="14020800" y="268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164646</xdr:rowOff>
    </xdr:from>
    <xdr:to>
      <xdr:col>64</xdr:col>
      <xdr:colOff>152400</xdr:colOff>
      <xdr:row>16</xdr:row>
      <xdr:rowOff>94796</xdr:rowOff>
    </xdr:to>
    <xdr:sp macro="" textlink="">
      <xdr:nvSpPr>
        <xdr:cNvPr id="481" name="楕円 480"/>
        <xdr:cNvSpPr/>
      </xdr:nvSpPr>
      <xdr:spPr>
        <a:xfrm>
          <a:off x="13462000" y="273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79573</xdr:rowOff>
    </xdr:from>
    <xdr:ext cx="762000" cy="259045"/>
    <xdr:sp macro="" textlink="">
      <xdr:nvSpPr>
        <xdr:cNvPr id="482" name="テキスト ボックス 481"/>
        <xdr:cNvSpPr txBox="1"/>
      </xdr:nvSpPr>
      <xdr:spPr>
        <a:xfrm>
          <a:off x="13131800" y="282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福岡県飯塚市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126,555
125,133
213.96
86,199,683
82,318,386
3,378,036
34,429,173
72,271,191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前年度と比較してマイナス</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ポイント、類似団体平均と比較してもマイナス</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ポイント下回っている。これは、職員数の削減を実施してきたことによるものであり、令和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日現在の職員数は前年度と比較して</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人、行財政改革実施計画策定年度である平成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日現在と比較して</a:t>
          </a:r>
          <a:r>
            <a:rPr kumimoji="1" lang="en-US" altLang="ja-JP" sz="1300">
              <a:latin typeface="ＭＳ Ｐゴシック" panose="020B0600070205080204" pitchFamily="50" charset="-128"/>
              <a:ea typeface="ＭＳ Ｐゴシック" panose="020B0600070205080204" pitchFamily="50" charset="-128"/>
            </a:rPr>
            <a:t>249</a:t>
          </a:r>
          <a:r>
            <a:rPr kumimoji="1" lang="ja-JP" altLang="en-US" sz="1300">
              <a:latin typeface="ＭＳ Ｐゴシック" panose="020B0600070205080204" pitchFamily="50" charset="-128"/>
              <a:ea typeface="ＭＳ Ｐゴシック" panose="020B0600070205080204" pitchFamily="50" charset="-128"/>
            </a:rPr>
            <a:t>人減となっている。今後も市民サービスを維持しながら事務事業の見直し、機構改革等の取り組みを推進し、適正な定員管理のもと人件費の抑制を図る。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41</xdr:row>
      <xdr:rowOff>143002</xdr:rowOff>
    </xdr:to>
    <xdr:cxnSp macro="">
      <xdr:nvCxnSpPr>
        <xdr:cNvPr id="59" name="直線コネクタ 58"/>
        <xdr:cNvCxnSpPr/>
      </xdr:nvCxnSpPr>
      <xdr:spPr>
        <a:xfrm flipV="1">
          <a:off x="4826000" y="5773420"/>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115079</xdr:rowOff>
    </xdr:from>
    <xdr:ext cx="762000" cy="259045"/>
    <xdr:sp macro="" textlink="">
      <xdr:nvSpPr>
        <xdr:cNvPr id="60" name="人件費最小値テキスト"/>
        <xdr:cNvSpPr txBox="1"/>
      </xdr:nvSpPr>
      <xdr:spPr>
        <a:xfrm>
          <a:off x="4914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143002</xdr:rowOff>
    </xdr:from>
    <xdr:to>
      <xdr:col>24</xdr:col>
      <xdr:colOff>114300</xdr:colOff>
      <xdr:row>41</xdr:row>
      <xdr:rowOff>143002</xdr:rowOff>
    </xdr:to>
    <xdr:cxnSp macro="">
      <xdr:nvCxnSpPr>
        <xdr:cNvPr id="61" name="直線コネクタ 60"/>
        <xdr:cNvCxnSpPr/>
      </xdr:nvCxnSpPr>
      <xdr:spPr>
        <a:xfrm>
          <a:off x="4737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2"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3" name="直線コネクタ 62"/>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49276</xdr:rowOff>
    </xdr:from>
    <xdr:to>
      <xdr:col>24</xdr:col>
      <xdr:colOff>25400</xdr:colOff>
      <xdr:row>37</xdr:row>
      <xdr:rowOff>33274</xdr:rowOff>
    </xdr:to>
    <xdr:cxnSp macro="">
      <xdr:nvCxnSpPr>
        <xdr:cNvPr id="64" name="直線コネクタ 63"/>
        <xdr:cNvCxnSpPr/>
      </xdr:nvCxnSpPr>
      <xdr:spPr>
        <a:xfrm flipV="1">
          <a:off x="3987800" y="6221476"/>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82567</xdr:rowOff>
    </xdr:from>
    <xdr:ext cx="762000" cy="259045"/>
    <xdr:sp macro="" textlink="">
      <xdr:nvSpPr>
        <xdr:cNvPr id="65" name="人件費平均値テキスト"/>
        <xdr:cNvSpPr txBox="1"/>
      </xdr:nvSpPr>
      <xdr:spPr>
        <a:xfrm>
          <a:off x="4914900" y="6426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110490</xdr:rowOff>
    </xdr:from>
    <xdr:to>
      <xdr:col>24</xdr:col>
      <xdr:colOff>76200</xdr:colOff>
      <xdr:row>38</xdr:row>
      <xdr:rowOff>40640</xdr:rowOff>
    </xdr:to>
    <xdr:sp macro="" textlink="">
      <xdr:nvSpPr>
        <xdr:cNvPr id="66" name="フローチャート: 判断 65"/>
        <xdr:cNvSpPr/>
      </xdr:nvSpPr>
      <xdr:spPr>
        <a:xfrm>
          <a:off x="47752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120142</xdr:rowOff>
    </xdr:from>
    <xdr:to>
      <xdr:col>19</xdr:col>
      <xdr:colOff>187325</xdr:colOff>
      <xdr:row>37</xdr:row>
      <xdr:rowOff>33274</xdr:rowOff>
    </xdr:to>
    <xdr:cxnSp macro="">
      <xdr:nvCxnSpPr>
        <xdr:cNvPr id="67" name="直線コネクタ 66"/>
        <xdr:cNvCxnSpPr/>
      </xdr:nvCxnSpPr>
      <xdr:spPr>
        <a:xfrm>
          <a:off x="3098800" y="6120892"/>
          <a:ext cx="8890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94488</xdr:rowOff>
    </xdr:from>
    <xdr:to>
      <xdr:col>20</xdr:col>
      <xdr:colOff>38100</xdr:colOff>
      <xdr:row>39</xdr:row>
      <xdr:rowOff>24638</xdr:rowOff>
    </xdr:to>
    <xdr:sp macro="" textlink="">
      <xdr:nvSpPr>
        <xdr:cNvPr id="68" name="フローチャート: 判断 67"/>
        <xdr:cNvSpPr/>
      </xdr:nvSpPr>
      <xdr:spPr>
        <a:xfrm>
          <a:off x="3937000" y="660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9415</xdr:rowOff>
    </xdr:from>
    <xdr:ext cx="736600" cy="259045"/>
    <xdr:sp macro="" textlink="">
      <xdr:nvSpPr>
        <xdr:cNvPr id="69" name="テキスト ボックス 68"/>
        <xdr:cNvSpPr txBox="1"/>
      </xdr:nvSpPr>
      <xdr:spPr>
        <a:xfrm>
          <a:off x="3606800" y="6695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120142</xdr:rowOff>
    </xdr:from>
    <xdr:to>
      <xdr:col>15</xdr:col>
      <xdr:colOff>98425</xdr:colOff>
      <xdr:row>35</xdr:row>
      <xdr:rowOff>147574</xdr:rowOff>
    </xdr:to>
    <xdr:cxnSp macro="">
      <xdr:nvCxnSpPr>
        <xdr:cNvPr id="70" name="直線コネクタ 69"/>
        <xdr:cNvCxnSpPr/>
      </xdr:nvCxnSpPr>
      <xdr:spPr>
        <a:xfrm flipV="1">
          <a:off x="2209800" y="61208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147066</xdr:rowOff>
    </xdr:from>
    <xdr:to>
      <xdr:col>15</xdr:col>
      <xdr:colOff>149225</xdr:colOff>
      <xdr:row>38</xdr:row>
      <xdr:rowOff>77215</xdr:rowOff>
    </xdr:to>
    <xdr:sp macro="" textlink="">
      <xdr:nvSpPr>
        <xdr:cNvPr id="71" name="フローチャート: 判断 70"/>
        <xdr:cNvSpPr/>
      </xdr:nvSpPr>
      <xdr:spPr>
        <a:xfrm>
          <a:off x="30480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61993</xdr:rowOff>
    </xdr:from>
    <xdr:ext cx="762000" cy="259045"/>
    <xdr:sp macro="" textlink="">
      <xdr:nvSpPr>
        <xdr:cNvPr id="72" name="テキスト ボックス 71"/>
        <xdr:cNvSpPr txBox="1"/>
      </xdr:nvSpPr>
      <xdr:spPr>
        <a:xfrm>
          <a:off x="2717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129286</xdr:rowOff>
    </xdr:from>
    <xdr:to>
      <xdr:col>11</xdr:col>
      <xdr:colOff>9525</xdr:colOff>
      <xdr:row>35</xdr:row>
      <xdr:rowOff>147574</xdr:rowOff>
    </xdr:to>
    <xdr:cxnSp macro="">
      <xdr:nvCxnSpPr>
        <xdr:cNvPr id="73" name="直線コネクタ 72"/>
        <xdr:cNvCxnSpPr/>
      </xdr:nvCxnSpPr>
      <xdr:spPr>
        <a:xfrm>
          <a:off x="1320800" y="61300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165354</xdr:rowOff>
    </xdr:from>
    <xdr:to>
      <xdr:col>11</xdr:col>
      <xdr:colOff>60325</xdr:colOff>
      <xdr:row>38</xdr:row>
      <xdr:rowOff>95504</xdr:rowOff>
    </xdr:to>
    <xdr:sp macro="" textlink="">
      <xdr:nvSpPr>
        <xdr:cNvPr id="74" name="フローチャート: 判断 73"/>
        <xdr:cNvSpPr/>
      </xdr:nvSpPr>
      <xdr:spPr>
        <a:xfrm>
          <a:off x="2159000" y="65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80281</xdr:rowOff>
    </xdr:from>
    <xdr:ext cx="762000" cy="259045"/>
    <xdr:sp macro="" textlink="">
      <xdr:nvSpPr>
        <xdr:cNvPr id="75" name="テキスト ボックス 74"/>
        <xdr:cNvSpPr txBox="1"/>
      </xdr:nvSpPr>
      <xdr:spPr>
        <a:xfrm>
          <a:off x="1828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156210</xdr:rowOff>
    </xdr:from>
    <xdr:to>
      <xdr:col>6</xdr:col>
      <xdr:colOff>171450</xdr:colOff>
      <xdr:row>38</xdr:row>
      <xdr:rowOff>86360</xdr:rowOff>
    </xdr:to>
    <xdr:sp macro="" textlink="">
      <xdr:nvSpPr>
        <xdr:cNvPr id="76" name="フローチャート: 判断 75"/>
        <xdr:cNvSpPr/>
      </xdr:nvSpPr>
      <xdr:spPr>
        <a:xfrm>
          <a:off x="1270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71137</xdr:rowOff>
    </xdr:from>
    <xdr:ext cx="762000" cy="259045"/>
    <xdr:sp macro="" textlink="">
      <xdr:nvSpPr>
        <xdr:cNvPr id="77" name="テキスト ボックス 76"/>
        <xdr:cNvSpPr txBox="1"/>
      </xdr:nvSpPr>
      <xdr:spPr>
        <a:xfrm>
          <a:off x="939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169926</xdr:rowOff>
    </xdr:from>
    <xdr:to>
      <xdr:col>24</xdr:col>
      <xdr:colOff>76200</xdr:colOff>
      <xdr:row>36</xdr:row>
      <xdr:rowOff>100076</xdr:rowOff>
    </xdr:to>
    <xdr:sp macro="" textlink="">
      <xdr:nvSpPr>
        <xdr:cNvPr id="83" name="楕円 82"/>
        <xdr:cNvSpPr/>
      </xdr:nvSpPr>
      <xdr:spPr>
        <a:xfrm>
          <a:off x="47752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15003</xdr:rowOff>
    </xdr:from>
    <xdr:ext cx="762000" cy="259045"/>
    <xdr:sp macro="" textlink="">
      <xdr:nvSpPr>
        <xdr:cNvPr id="84" name="人件費該当値テキスト"/>
        <xdr:cNvSpPr txBox="1"/>
      </xdr:nvSpPr>
      <xdr:spPr>
        <a:xfrm>
          <a:off x="4914900" y="60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153924</xdr:rowOff>
    </xdr:from>
    <xdr:to>
      <xdr:col>20</xdr:col>
      <xdr:colOff>38100</xdr:colOff>
      <xdr:row>37</xdr:row>
      <xdr:rowOff>84074</xdr:rowOff>
    </xdr:to>
    <xdr:sp macro="" textlink="">
      <xdr:nvSpPr>
        <xdr:cNvPr id="85" name="楕円 84"/>
        <xdr:cNvSpPr/>
      </xdr:nvSpPr>
      <xdr:spPr>
        <a:xfrm>
          <a:off x="3937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86" name="テキスト ボックス 85"/>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69342</xdr:rowOff>
    </xdr:from>
    <xdr:to>
      <xdr:col>15</xdr:col>
      <xdr:colOff>149225</xdr:colOff>
      <xdr:row>35</xdr:row>
      <xdr:rowOff>170942</xdr:rowOff>
    </xdr:to>
    <xdr:sp macro="" textlink="">
      <xdr:nvSpPr>
        <xdr:cNvPr id="87" name="楕円 86"/>
        <xdr:cNvSpPr/>
      </xdr:nvSpPr>
      <xdr:spPr>
        <a:xfrm>
          <a:off x="3048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9669</xdr:rowOff>
    </xdr:from>
    <xdr:ext cx="762000" cy="259045"/>
    <xdr:sp macro="" textlink="">
      <xdr:nvSpPr>
        <xdr:cNvPr id="88" name="テキスト ボックス 87"/>
        <xdr:cNvSpPr txBox="1"/>
      </xdr:nvSpPr>
      <xdr:spPr>
        <a:xfrm>
          <a:off x="2717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96774</xdr:rowOff>
    </xdr:from>
    <xdr:to>
      <xdr:col>11</xdr:col>
      <xdr:colOff>60325</xdr:colOff>
      <xdr:row>36</xdr:row>
      <xdr:rowOff>26924</xdr:rowOff>
    </xdr:to>
    <xdr:sp macro="" textlink="">
      <xdr:nvSpPr>
        <xdr:cNvPr id="89" name="楕円 88"/>
        <xdr:cNvSpPr/>
      </xdr:nvSpPr>
      <xdr:spPr>
        <a:xfrm>
          <a:off x="2159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37101</xdr:rowOff>
    </xdr:from>
    <xdr:ext cx="762000" cy="259045"/>
    <xdr:sp macro="" textlink="">
      <xdr:nvSpPr>
        <xdr:cNvPr id="90" name="テキスト ボックス 89"/>
        <xdr:cNvSpPr txBox="1"/>
      </xdr:nvSpPr>
      <xdr:spPr>
        <a:xfrm>
          <a:off x="1828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78486</xdr:rowOff>
    </xdr:from>
    <xdr:to>
      <xdr:col>6</xdr:col>
      <xdr:colOff>171450</xdr:colOff>
      <xdr:row>36</xdr:row>
      <xdr:rowOff>8636</xdr:rowOff>
    </xdr:to>
    <xdr:sp macro="" textlink="">
      <xdr:nvSpPr>
        <xdr:cNvPr id="91" name="楕円 90"/>
        <xdr:cNvSpPr/>
      </xdr:nvSpPr>
      <xdr:spPr>
        <a:xfrm>
          <a:off x="1270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18813</xdr:rowOff>
    </xdr:from>
    <xdr:ext cx="762000" cy="259045"/>
    <xdr:sp macro="" textlink="">
      <xdr:nvSpPr>
        <xdr:cNvPr id="92" name="テキスト ボックス 91"/>
        <xdr:cNvSpPr txBox="1"/>
      </xdr:nvSpPr>
      <xdr:spPr>
        <a:xfrm>
          <a:off x="939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歳出の経常的一般財源は</a:t>
          </a:r>
          <a:r>
            <a:rPr kumimoji="1" lang="en-US" altLang="ja-JP" sz="1300">
              <a:latin typeface="ＭＳ Ｐゴシック" panose="020B0600070205080204" pitchFamily="50" charset="-128"/>
              <a:ea typeface="ＭＳ Ｐゴシック" panose="020B0600070205080204" pitchFamily="50" charset="-128"/>
            </a:rPr>
            <a:t>173</a:t>
          </a:r>
          <a:r>
            <a:rPr kumimoji="1" lang="ja-JP" altLang="en-US" sz="1300">
              <a:latin typeface="ＭＳ Ｐゴシック" panose="020B0600070205080204" pitchFamily="50" charset="-128"/>
              <a:ea typeface="ＭＳ Ｐゴシック" panose="020B0600070205080204" pitchFamily="50" charset="-128"/>
            </a:rPr>
            <a:t>百万円増加したものの、歳入の経常的一般財源も</a:t>
          </a:r>
          <a:r>
            <a:rPr kumimoji="1" lang="en-US" altLang="ja-JP" sz="1300">
              <a:latin typeface="ＭＳ Ｐゴシック" panose="020B0600070205080204" pitchFamily="50" charset="-128"/>
              <a:ea typeface="ＭＳ Ｐゴシック" panose="020B0600070205080204" pitchFamily="50" charset="-128"/>
            </a:rPr>
            <a:t>2,408</a:t>
          </a:r>
          <a:r>
            <a:rPr kumimoji="1" lang="ja-JP" altLang="en-US" sz="1300">
              <a:latin typeface="ＭＳ Ｐゴシック" panose="020B0600070205080204" pitchFamily="50" charset="-128"/>
              <a:ea typeface="ＭＳ Ｐゴシック" panose="020B0600070205080204" pitchFamily="50" charset="-128"/>
            </a:rPr>
            <a:t>百万円増加したことにより、前年度と比較してマイナス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ポイントとなり、類似団体平均と比べても</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ポイント低くなっている。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今後も長期継続契約の推進などの委託業務内容の見直しなど、物件費の水準を低く保つための取り組みを行う。</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124278</xdr:rowOff>
    </xdr:to>
    <xdr:cxnSp macro="">
      <xdr:nvCxnSpPr>
        <xdr:cNvPr id="122" name="直線コネクタ 121"/>
        <xdr:cNvCxnSpPr/>
      </xdr:nvCxnSpPr>
      <xdr:spPr>
        <a:xfrm flipV="1">
          <a:off x="16510000" y="2200729"/>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3" name="物件費最小値テキスト"/>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4" name="直線コネクタ 123"/>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146050</xdr:rowOff>
    </xdr:from>
    <xdr:to>
      <xdr:col>82</xdr:col>
      <xdr:colOff>107950</xdr:colOff>
      <xdr:row>13</xdr:row>
      <xdr:rowOff>167821</xdr:rowOff>
    </xdr:to>
    <xdr:cxnSp macro="">
      <xdr:nvCxnSpPr>
        <xdr:cNvPr id="127" name="直線コネクタ 126"/>
        <xdr:cNvCxnSpPr/>
      </xdr:nvCxnSpPr>
      <xdr:spPr>
        <a:xfrm flipV="1">
          <a:off x="15671800" y="2374900"/>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28" name="物件費平均値テキスト"/>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167821</xdr:rowOff>
    </xdr:from>
    <xdr:to>
      <xdr:col>78</xdr:col>
      <xdr:colOff>69850</xdr:colOff>
      <xdr:row>15</xdr:row>
      <xdr:rowOff>107950</xdr:rowOff>
    </xdr:to>
    <xdr:cxnSp macro="">
      <xdr:nvCxnSpPr>
        <xdr:cNvPr id="130" name="直線コネクタ 129"/>
        <xdr:cNvCxnSpPr/>
      </xdr:nvCxnSpPr>
      <xdr:spPr>
        <a:xfrm flipV="1">
          <a:off x="14782800" y="2396671"/>
          <a:ext cx="889000" cy="28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31" name="フローチャート: 判断 130"/>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32" name="テキスト ボックス 131"/>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107950</xdr:rowOff>
    </xdr:from>
    <xdr:to>
      <xdr:col>73</xdr:col>
      <xdr:colOff>180975</xdr:colOff>
      <xdr:row>16</xdr:row>
      <xdr:rowOff>154214</xdr:rowOff>
    </xdr:to>
    <xdr:cxnSp macro="">
      <xdr:nvCxnSpPr>
        <xdr:cNvPr id="133" name="直線コネクタ 132"/>
        <xdr:cNvCxnSpPr/>
      </xdr:nvCxnSpPr>
      <xdr:spPr>
        <a:xfrm flipV="1">
          <a:off x="13893800" y="2679700"/>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117021</xdr:rowOff>
    </xdr:from>
    <xdr:to>
      <xdr:col>74</xdr:col>
      <xdr:colOff>31750</xdr:colOff>
      <xdr:row>18</xdr:row>
      <xdr:rowOff>47171</xdr:rowOff>
    </xdr:to>
    <xdr:sp macro="" textlink="">
      <xdr:nvSpPr>
        <xdr:cNvPr id="134" name="フローチャート: 判断 133"/>
        <xdr:cNvSpPr/>
      </xdr:nvSpPr>
      <xdr:spPr>
        <a:xfrm>
          <a:off x="14732000" y="30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31948</xdr:rowOff>
    </xdr:from>
    <xdr:ext cx="762000" cy="259045"/>
    <xdr:sp macro="" textlink="">
      <xdr:nvSpPr>
        <xdr:cNvPr id="135" name="テキスト ボックス 134"/>
        <xdr:cNvSpPr txBox="1"/>
      </xdr:nvSpPr>
      <xdr:spPr>
        <a:xfrm>
          <a:off x="14401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99786</xdr:rowOff>
    </xdr:from>
    <xdr:to>
      <xdr:col>69</xdr:col>
      <xdr:colOff>92075</xdr:colOff>
      <xdr:row>16</xdr:row>
      <xdr:rowOff>154214</xdr:rowOff>
    </xdr:to>
    <xdr:cxnSp macro="">
      <xdr:nvCxnSpPr>
        <xdr:cNvPr id="136" name="直線コネクタ 135"/>
        <xdr:cNvCxnSpPr/>
      </xdr:nvCxnSpPr>
      <xdr:spPr>
        <a:xfrm>
          <a:off x="13004800" y="28429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95250</xdr:rowOff>
    </xdr:from>
    <xdr:to>
      <xdr:col>69</xdr:col>
      <xdr:colOff>142875</xdr:colOff>
      <xdr:row>18</xdr:row>
      <xdr:rowOff>25400</xdr:rowOff>
    </xdr:to>
    <xdr:sp macro="" textlink="">
      <xdr:nvSpPr>
        <xdr:cNvPr id="137" name="フローチャート: 判断 136"/>
        <xdr:cNvSpPr/>
      </xdr:nvSpPr>
      <xdr:spPr>
        <a:xfrm>
          <a:off x="13843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10177</xdr:rowOff>
    </xdr:from>
    <xdr:ext cx="762000" cy="259045"/>
    <xdr:sp macro="" textlink="">
      <xdr:nvSpPr>
        <xdr:cNvPr id="138" name="テキスト ボックス 137"/>
        <xdr:cNvSpPr txBox="1"/>
      </xdr:nvSpPr>
      <xdr:spPr>
        <a:xfrm>
          <a:off x="13512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62593</xdr:rowOff>
    </xdr:from>
    <xdr:to>
      <xdr:col>65</xdr:col>
      <xdr:colOff>53975</xdr:colOff>
      <xdr:row>17</xdr:row>
      <xdr:rowOff>164193</xdr:rowOff>
    </xdr:to>
    <xdr:sp macro="" textlink="">
      <xdr:nvSpPr>
        <xdr:cNvPr id="139" name="フローチャート: 判断 138"/>
        <xdr:cNvSpPr/>
      </xdr:nvSpPr>
      <xdr:spPr>
        <a:xfrm>
          <a:off x="12954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148970</xdr:rowOff>
    </xdr:from>
    <xdr:ext cx="762000" cy="259045"/>
    <xdr:sp macro="" textlink="">
      <xdr:nvSpPr>
        <xdr:cNvPr id="140" name="テキスト ボックス 139"/>
        <xdr:cNvSpPr txBox="1"/>
      </xdr:nvSpPr>
      <xdr:spPr>
        <a:xfrm>
          <a:off x="12623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95250</xdr:rowOff>
    </xdr:from>
    <xdr:to>
      <xdr:col>82</xdr:col>
      <xdr:colOff>158750</xdr:colOff>
      <xdr:row>14</xdr:row>
      <xdr:rowOff>25400</xdr:rowOff>
    </xdr:to>
    <xdr:sp macro="" textlink="">
      <xdr:nvSpPr>
        <xdr:cNvPr id="146" name="楕円 145"/>
        <xdr:cNvSpPr/>
      </xdr:nvSpPr>
      <xdr:spPr>
        <a:xfrm>
          <a:off x="164592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111777</xdr:rowOff>
    </xdr:from>
    <xdr:ext cx="762000" cy="259045"/>
    <xdr:sp macro="" textlink="">
      <xdr:nvSpPr>
        <xdr:cNvPr id="147" name="物件費該当値テキスト"/>
        <xdr:cNvSpPr txBox="1"/>
      </xdr:nvSpPr>
      <xdr:spPr>
        <a:xfrm>
          <a:off x="165989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117021</xdr:rowOff>
    </xdr:from>
    <xdr:to>
      <xdr:col>78</xdr:col>
      <xdr:colOff>120650</xdr:colOff>
      <xdr:row>14</xdr:row>
      <xdr:rowOff>47171</xdr:rowOff>
    </xdr:to>
    <xdr:sp macro="" textlink="">
      <xdr:nvSpPr>
        <xdr:cNvPr id="148" name="楕円 147"/>
        <xdr:cNvSpPr/>
      </xdr:nvSpPr>
      <xdr:spPr>
        <a:xfrm>
          <a:off x="156210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57348</xdr:rowOff>
    </xdr:from>
    <xdr:ext cx="736600" cy="259045"/>
    <xdr:sp macro="" textlink="">
      <xdr:nvSpPr>
        <xdr:cNvPr id="149" name="テキスト ボックス 148"/>
        <xdr:cNvSpPr txBox="1"/>
      </xdr:nvSpPr>
      <xdr:spPr>
        <a:xfrm>
          <a:off x="15290800" y="2114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57150</xdr:rowOff>
    </xdr:from>
    <xdr:to>
      <xdr:col>74</xdr:col>
      <xdr:colOff>31750</xdr:colOff>
      <xdr:row>15</xdr:row>
      <xdr:rowOff>158750</xdr:rowOff>
    </xdr:to>
    <xdr:sp macro="" textlink="">
      <xdr:nvSpPr>
        <xdr:cNvPr id="150" name="楕円 149"/>
        <xdr:cNvSpPr/>
      </xdr:nvSpPr>
      <xdr:spPr>
        <a:xfrm>
          <a:off x="14732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168927</xdr:rowOff>
    </xdr:from>
    <xdr:ext cx="762000" cy="259045"/>
    <xdr:sp macro="" textlink="">
      <xdr:nvSpPr>
        <xdr:cNvPr id="151" name="テキスト ボックス 150"/>
        <xdr:cNvSpPr txBox="1"/>
      </xdr:nvSpPr>
      <xdr:spPr>
        <a:xfrm>
          <a:off x="14401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103414</xdr:rowOff>
    </xdr:from>
    <xdr:to>
      <xdr:col>69</xdr:col>
      <xdr:colOff>142875</xdr:colOff>
      <xdr:row>17</xdr:row>
      <xdr:rowOff>33564</xdr:rowOff>
    </xdr:to>
    <xdr:sp macro="" textlink="">
      <xdr:nvSpPr>
        <xdr:cNvPr id="152" name="楕円 151"/>
        <xdr:cNvSpPr/>
      </xdr:nvSpPr>
      <xdr:spPr>
        <a:xfrm>
          <a:off x="13843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43741</xdr:rowOff>
    </xdr:from>
    <xdr:ext cx="762000" cy="259045"/>
    <xdr:sp macro="" textlink="">
      <xdr:nvSpPr>
        <xdr:cNvPr id="153" name="テキスト ボックス 152"/>
        <xdr:cNvSpPr txBox="1"/>
      </xdr:nvSpPr>
      <xdr:spPr>
        <a:xfrm>
          <a:off x="13512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54" name="楕円 153"/>
        <xdr:cNvSpPr/>
      </xdr:nvSpPr>
      <xdr:spPr>
        <a:xfrm>
          <a:off x="12954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160763</xdr:rowOff>
    </xdr:from>
    <xdr:ext cx="762000" cy="259045"/>
    <xdr:sp macro="" textlink="">
      <xdr:nvSpPr>
        <xdr:cNvPr id="155" name="テキスト ボックス 154"/>
        <xdr:cNvSpPr txBox="1"/>
      </xdr:nvSpPr>
      <xdr:spPr>
        <a:xfrm>
          <a:off x="12623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扶助費については前年度と比較してマイナス</a:t>
          </a: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ポイントとなったが類似団体平均を上回っている。これは、旧産炭地域特有の経済構造として、生活保護率が高いなど低所得者が多いことが大きな要因である。しかし最近では、就労支援等自立に向けた取り組みの強化を継続実施していることもあり、生活保護率は減少傾向となっている。一方では障がい児通所支援事業及び障がい者自立支援事業関連経費の増加が著しく、今後は適正な給付のあり方を検討するなど増大する扶助費の適正化を図る必要がある。</a:t>
          </a:r>
          <a:endParaRPr kumimoji="1" lang="en-US" altLang="ja-JP" sz="12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168910</xdr:rowOff>
    </xdr:from>
    <xdr:to>
      <xdr:col>24</xdr:col>
      <xdr:colOff>25400</xdr:colOff>
      <xdr:row>60</xdr:row>
      <xdr:rowOff>157480</xdr:rowOff>
    </xdr:to>
    <xdr:cxnSp macro="">
      <xdr:nvCxnSpPr>
        <xdr:cNvPr id="183" name="直線コネクタ 182"/>
        <xdr:cNvCxnSpPr/>
      </xdr:nvCxnSpPr>
      <xdr:spPr>
        <a:xfrm flipV="1">
          <a:off x="4826000" y="925576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129557</xdr:rowOff>
    </xdr:from>
    <xdr:ext cx="762000" cy="259045"/>
    <xdr:sp macro="" textlink="">
      <xdr:nvSpPr>
        <xdr:cNvPr id="184" name="扶助費最小値テキスト"/>
        <xdr:cNvSpPr txBox="1"/>
      </xdr:nvSpPr>
      <xdr:spPr>
        <a:xfrm>
          <a:off x="4914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157480</xdr:rowOff>
    </xdr:from>
    <xdr:to>
      <xdr:col>24</xdr:col>
      <xdr:colOff>114300</xdr:colOff>
      <xdr:row>60</xdr:row>
      <xdr:rowOff>157480</xdr:rowOff>
    </xdr:to>
    <xdr:cxnSp macro="">
      <xdr:nvCxnSpPr>
        <xdr:cNvPr id="185" name="直線コネクタ 184"/>
        <xdr:cNvCxnSpPr/>
      </xdr:nvCxnSpPr>
      <xdr:spPr>
        <a:xfrm>
          <a:off x="4737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83837</xdr:rowOff>
    </xdr:from>
    <xdr:ext cx="762000" cy="259045"/>
    <xdr:sp macro="" textlink="">
      <xdr:nvSpPr>
        <xdr:cNvPr id="186" name="扶助費最大値テキスト"/>
        <xdr:cNvSpPr txBox="1"/>
      </xdr:nvSpPr>
      <xdr:spPr>
        <a:xfrm>
          <a:off x="4914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168910</xdr:rowOff>
    </xdr:from>
    <xdr:to>
      <xdr:col>24</xdr:col>
      <xdr:colOff>114300</xdr:colOff>
      <xdr:row>53</xdr:row>
      <xdr:rowOff>168910</xdr:rowOff>
    </xdr:to>
    <xdr:cxnSp macro="">
      <xdr:nvCxnSpPr>
        <xdr:cNvPr id="187" name="直線コネクタ 186"/>
        <xdr:cNvCxnSpPr/>
      </xdr:nvCxnSpPr>
      <xdr:spPr>
        <a:xfrm>
          <a:off x="4737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100330</xdr:rowOff>
    </xdr:from>
    <xdr:to>
      <xdr:col>24</xdr:col>
      <xdr:colOff>25400</xdr:colOff>
      <xdr:row>58</xdr:row>
      <xdr:rowOff>35560</xdr:rowOff>
    </xdr:to>
    <xdr:cxnSp macro="">
      <xdr:nvCxnSpPr>
        <xdr:cNvPr id="188" name="直線コネクタ 187"/>
        <xdr:cNvCxnSpPr/>
      </xdr:nvCxnSpPr>
      <xdr:spPr>
        <a:xfrm flipV="1">
          <a:off x="3987800" y="987298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107967</xdr:rowOff>
    </xdr:from>
    <xdr:ext cx="762000" cy="259045"/>
    <xdr:sp macro="" textlink="">
      <xdr:nvSpPr>
        <xdr:cNvPr id="189" name="扶助費平均値テキスト"/>
        <xdr:cNvSpPr txBox="1"/>
      </xdr:nvSpPr>
      <xdr:spPr>
        <a:xfrm>
          <a:off x="4914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91440</xdr:rowOff>
    </xdr:from>
    <xdr:to>
      <xdr:col>24</xdr:col>
      <xdr:colOff>76200</xdr:colOff>
      <xdr:row>57</xdr:row>
      <xdr:rowOff>21590</xdr:rowOff>
    </xdr:to>
    <xdr:sp macro="" textlink="">
      <xdr:nvSpPr>
        <xdr:cNvPr id="190" name="フローチャート: 判断 189"/>
        <xdr:cNvSpPr/>
      </xdr:nvSpPr>
      <xdr:spPr>
        <a:xfrm>
          <a:off x="4775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35560</xdr:rowOff>
    </xdr:from>
    <xdr:to>
      <xdr:col>19</xdr:col>
      <xdr:colOff>187325</xdr:colOff>
      <xdr:row>58</xdr:row>
      <xdr:rowOff>104140</xdr:rowOff>
    </xdr:to>
    <xdr:cxnSp macro="">
      <xdr:nvCxnSpPr>
        <xdr:cNvPr id="191" name="直線コネクタ 190"/>
        <xdr:cNvCxnSpPr/>
      </xdr:nvCxnSpPr>
      <xdr:spPr>
        <a:xfrm flipV="1">
          <a:off x="3098800" y="99796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91440</xdr:rowOff>
    </xdr:from>
    <xdr:to>
      <xdr:col>20</xdr:col>
      <xdr:colOff>38100</xdr:colOff>
      <xdr:row>57</xdr:row>
      <xdr:rowOff>21590</xdr:rowOff>
    </xdr:to>
    <xdr:sp macro="" textlink="">
      <xdr:nvSpPr>
        <xdr:cNvPr id="192" name="フローチャート: 判断 191"/>
        <xdr:cNvSpPr/>
      </xdr:nvSpPr>
      <xdr:spPr>
        <a:xfrm>
          <a:off x="3937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31767</xdr:rowOff>
    </xdr:from>
    <xdr:ext cx="736600" cy="259045"/>
    <xdr:sp macro="" textlink="">
      <xdr:nvSpPr>
        <xdr:cNvPr id="193" name="テキスト ボックス 192"/>
        <xdr:cNvSpPr txBox="1"/>
      </xdr:nvSpPr>
      <xdr:spPr>
        <a:xfrm>
          <a:off x="3606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96520</xdr:rowOff>
    </xdr:from>
    <xdr:to>
      <xdr:col>15</xdr:col>
      <xdr:colOff>98425</xdr:colOff>
      <xdr:row>58</xdr:row>
      <xdr:rowOff>104140</xdr:rowOff>
    </xdr:to>
    <xdr:cxnSp macro="">
      <xdr:nvCxnSpPr>
        <xdr:cNvPr id="194" name="直線コネクタ 193"/>
        <xdr:cNvCxnSpPr/>
      </xdr:nvCxnSpPr>
      <xdr:spPr>
        <a:xfrm>
          <a:off x="2209800" y="100406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152400</xdr:rowOff>
    </xdr:from>
    <xdr:to>
      <xdr:col>15</xdr:col>
      <xdr:colOff>149225</xdr:colOff>
      <xdr:row>57</xdr:row>
      <xdr:rowOff>82550</xdr:rowOff>
    </xdr:to>
    <xdr:sp macro="" textlink="">
      <xdr:nvSpPr>
        <xdr:cNvPr id="195" name="フローチャート: 判断 194"/>
        <xdr:cNvSpPr/>
      </xdr:nvSpPr>
      <xdr:spPr>
        <a:xfrm>
          <a:off x="3048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92727</xdr:rowOff>
    </xdr:from>
    <xdr:ext cx="762000" cy="259045"/>
    <xdr:sp macro="" textlink="">
      <xdr:nvSpPr>
        <xdr:cNvPr id="196" name="テキスト ボックス 195"/>
        <xdr:cNvSpPr txBox="1"/>
      </xdr:nvSpPr>
      <xdr:spPr>
        <a:xfrm>
          <a:off x="2717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66040</xdr:rowOff>
    </xdr:from>
    <xdr:to>
      <xdr:col>11</xdr:col>
      <xdr:colOff>9525</xdr:colOff>
      <xdr:row>58</xdr:row>
      <xdr:rowOff>96520</xdr:rowOff>
    </xdr:to>
    <xdr:cxnSp macro="">
      <xdr:nvCxnSpPr>
        <xdr:cNvPr id="197" name="直線コネクタ 196"/>
        <xdr:cNvCxnSpPr/>
      </xdr:nvCxnSpPr>
      <xdr:spPr>
        <a:xfrm>
          <a:off x="1320800" y="100101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198" name="フローチャート: 判断 197"/>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54627</xdr:rowOff>
    </xdr:from>
    <xdr:ext cx="762000" cy="259045"/>
    <xdr:sp macro="" textlink="">
      <xdr:nvSpPr>
        <xdr:cNvPr id="199" name="テキスト ボックス 198"/>
        <xdr:cNvSpPr txBox="1"/>
      </xdr:nvSpPr>
      <xdr:spPr>
        <a:xfrm>
          <a:off x="1828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99060</xdr:rowOff>
    </xdr:from>
    <xdr:to>
      <xdr:col>6</xdr:col>
      <xdr:colOff>171450</xdr:colOff>
      <xdr:row>57</xdr:row>
      <xdr:rowOff>29210</xdr:rowOff>
    </xdr:to>
    <xdr:sp macro="" textlink="">
      <xdr:nvSpPr>
        <xdr:cNvPr id="200" name="フローチャート: 判断 199"/>
        <xdr:cNvSpPr/>
      </xdr:nvSpPr>
      <xdr:spPr>
        <a:xfrm>
          <a:off x="1270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39387</xdr:rowOff>
    </xdr:from>
    <xdr:ext cx="762000" cy="259045"/>
    <xdr:sp macro="" textlink="">
      <xdr:nvSpPr>
        <xdr:cNvPr id="201" name="テキスト ボックス 200"/>
        <xdr:cNvSpPr txBox="1"/>
      </xdr:nvSpPr>
      <xdr:spPr>
        <a:xfrm>
          <a:off x="939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49530</xdr:rowOff>
    </xdr:from>
    <xdr:to>
      <xdr:col>24</xdr:col>
      <xdr:colOff>76200</xdr:colOff>
      <xdr:row>57</xdr:row>
      <xdr:rowOff>151130</xdr:rowOff>
    </xdr:to>
    <xdr:sp macro="" textlink="">
      <xdr:nvSpPr>
        <xdr:cNvPr id="207" name="楕円 206"/>
        <xdr:cNvSpPr/>
      </xdr:nvSpPr>
      <xdr:spPr>
        <a:xfrm>
          <a:off x="47752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21607</xdr:rowOff>
    </xdr:from>
    <xdr:ext cx="762000" cy="259045"/>
    <xdr:sp macro="" textlink="">
      <xdr:nvSpPr>
        <xdr:cNvPr id="208" name="扶助費該当値テキスト"/>
        <xdr:cNvSpPr txBox="1"/>
      </xdr:nvSpPr>
      <xdr:spPr>
        <a:xfrm>
          <a:off x="49149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156210</xdr:rowOff>
    </xdr:from>
    <xdr:to>
      <xdr:col>20</xdr:col>
      <xdr:colOff>38100</xdr:colOff>
      <xdr:row>58</xdr:row>
      <xdr:rowOff>86360</xdr:rowOff>
    </xdr:to>
    <xdr:sp macro="" textlink="">
      <xdr:nvSpPr>
        <xdr:cNvPr id="209" name="楕円 208"/>
        <xdr:cNvSpPr/>
      </xdr:nvSpPr>
      <xdr:spPr>
        <a:xfrm>
          <a:off x="3937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71137</xdr:rowOff>
    </xdr:from>
    <xdr:ext cx="736600" cy="259045"/>
    <xdr:sp macro="" textlink="">
      <xdr:nvSpPr>
        <xdr:cNvPr id="210" name="テキスト ボックス 209"/>
        <xdr:cNvSpPr txBox="1"/>
      </xdr:nvSpPr>
      <xdr:spPr>
        <a:xfrm>
          <a:off x="3606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53340</xdr:rowOff>
    </xdr:from>
    <xdr:to>
      <xdr:col>15</xdr:col>
      <xdr:colOff>149225</xdr:colOff>
      <xdr:row>58</xdr:row>
      <xdr:rowOff>154940</xdr:rowOff>
    </xdr:to>
    <xdr:sp macro="" textlink="">
      <xdr:nvSpPr>
        <xdr:cNvPr id="211" name="楕円 210"/>
        <xdr:cNvSpPr/>
      </xdr:nvSpPr>
      <xdr:spPr>
        <a:xfrm>
          <a:off x="3048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139717</xdr:rowOff>
    </xdr:from>
    <xdr:ext cx="762000" cy="259045"/>
    <xdr:sp macro="" textlink="">
      <xdr:nvSpPr>
        <xdr:cNvPr id="212" name="テキスト ボックス 211"/>
        <xdr:cNvSpPr txBox="1"/>
      </xdr:nvSpPr>
      <xdr:spPr>
        <a:xfrm>
          <a:off x="2717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45720</xdr:rowOff>
    </xdr:from>
    <xdr:to>
      <xdr:col>11</xdr:col>
      <xdr:colOff>60325</xdr:colOff>
      <xdr:row>58</xdr:row>
      <xdr:rowOff>147320</xdr:rowOff>
    </xdr:to>
    <xdr:sp macro="" textlink="">
      <xdr:nvSpPr>
        <xdr:cNvPr id="213" name="楕円 212"/>
        <xdr:cNvSpPr/>
      </xdr:nvSpPr>
      <xdr:spPr>
        <a:xfrm>
          <a:off x="2159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132097</xdr:rowOff>
    </xdr:from>
    <xdr:ext cx="762000" cy="259045"/>
    <xdr:sp macro="" textlink="">
      <xdr:nvSpPr>
        <xdr:cNvPr id="214" name="テキスト ボックス 213"/>
        <xdr:cNvSpPr txBox="1"/>
      </xdr:nvSpPr>
      <xdr:spPr>
        <a:xfrm>
          <a:off x="1828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15240</xdr:rowOff>
    </xdr:from>
    <xdr:to>
      <xdr:col>6</xdr:col>
      <xdr:colOff>171450</xdr:colOff>
      <xdr:row>58</xdr:row>
      <xdr:rowOff>116840</xdr:rowOff>
    </xdr:to>
    <xdr:sp macro="" textlink="">
      <xdr:nvSpPr>
        <xdr:cNvPr id="215" name="楕円 214"/>
        <xdr:cNvSpPr/>
      </xdr:nvSpPr>
      <xdr:spPr>
        <a:xfrm>
          <a:off x="1270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101617</xdr:rowOff>
    </xdr:from>
    <xdr:ext cx="762000" cy="259045"/>
    <xdr:sp macro="" textlink="">
      <xdr:nvSpPr>
        <xdr:cNvPr id="216" name="テキスト ボックス 215"/>
        <xdr:cNvSpPr txBox="1"/>
      </xdr:nvSpPr>
      <xdr:spPr>
        <a:xfrm>
          <a:off x="9398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前年度と比較してマイナス</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ポイントなったが、類似団体平均と比較して</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高くなっている。原因としては、介護保険などの特別会計への繰出金や道路等の維持管理経費が高水準で推移していることが挙げられる。特別会計の繰出金については、今後も健康づくり事業や介護予防事業等の推進に取り組み、医療費・サービス給付費の適正化と保険料の見直しや徴収強化による収入増に取り組み、負担額を減らすよう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61</xdr:row>
      <xdr:rowOff>4535</xdr:rowOff>
    </xdr:to>
    <xdr:cxnSp macro="">
      <xdr:nvCxnSpPr>
        <xdr:cNvPr id="246" name="直線コネクタ 245"/>
        <xdr:cNvCxnSpPr/>
      </xdr:nvCxnSpPr>
      <xdr:spPr>
        <a:xfrm flipV="1">
          <a:off x="16510000" y="9178472"/>
          <a:ext cx="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47" name="その他最小値テキスト"/>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48" name="直線コネクタ 247"/>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9" name="その他最大値テキスト"/>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50" name="直線コネクタ 249"/>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146050</xdr:rowOff>
    </xdr:from>
    <xdr:to>
      <xdr:col>82</xdr:col>
      <xdr:colOff>107950</xdr:colOff>
      <xdr:row>58</xdr:row>
      <xdr:rowOff>127000</xdr:rowOff>
    </xdr:to>
    <xdr:cxnSp macro="">
      <xdr:nvCxnSpPr>
        <xdr:cNvPr id="251" name="直線コネクタ 250"/>
        <xdr:cNvCxnSpPr/>
      </xdr:nvCxnSpPr>
      <xdr:spPr>
        <a:xfrm flipV="1">
          <a:off x="15671800" y="99187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98170</xdr:rowOff>
    </xdr:from>
    <xdr:ext cx="762000" cy="259045"/>
    <xdr:sp macro="" textlink="">
      <xdr:nvSpPr>
        <xdr:cNvPr id="252" name="その他平均値テキスト"/>
        <xdr:cNvSpPr txBox="1"/>
      </xdr:nvSpPr>
      <xdr:spPr>
        <a:xfrm>
          <a:off x="16598900" y="9527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81643</xdr:rowOff>
    </xdr:from>
    <xdr:to>
      <xdr:col>82</xdr:col>
      <xdr:colOff>158750</xdr:colOff>
      <xdr:row>57</xdr:row>
      <xdr:rowOff>11793</xdr:rowOff>
    </xdr:to>
    <xdr:sp macro="" textlink="">
      <xdr:nvSpPr>
        <xdr:cNvPr id="253" name="フローチャート: 判断 252"/>
        <xdr:cNvSpPr/>
      </xdr:nvSpPr>
      <xdr:spPr>
        <a:xfrm>
          <a:off x="16459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72572</xdr:rowOff>
    </xdr:from>
    <xdr:to>
      <xdr:col>78</xdr:col>
      <xdr:colOff>69850</xdr:colOff>
      <xdr:row>58</xdr:row>
      <xdr:rowOff>127000</xdr:rowOff>
    </xdr:to>
    <xdr:cxnSp macro="">
      <xdr:nvCxnSpPr>
        <xdr:cNvPr id="254" name="直線コネクタ 253"/>
        <xdr:cNvCxnSpPr/>
      </xdr:nvCxnSpPr>
      <xdr:spPr>
        <a:xfrm>
          <a:off x="14782800" y="100166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5" name="フローチャート: 判断 254"/>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56" name="テキスト ボックス 255"/>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72572</xdr:rowOff>
    </xdr:from>
    <xdr:to>
      <xdr:col>73</xdr:col>
      <xdr:colOff>180975</xdr:colOff>
      <xdr:row>58</xdr:row>
      <xdr:rowOff>72572</xdr:rowOff>
    </xdr:to>
    <xdr:cxnSp macro="">
      <xdr:nvCxnSpPr>
        <xdr:cNvPr id="257" name="直線コネクタ 256"/>
        <xdr:cNvCxnSpPr/>
      </xdr:nvCxnSpPr>
      <xdr:spPr>
        <a:xfrm>
          <a:off x="13893800" y="100166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106135</xdr:rowOff>
    </xdr:from>
    <xdr:to>
      <xdr:col>74</xdr:col>
      <xdr:colOff>31750</xdr:colOff>
      <xdr:row>58</xdr:row>
      <xdr:rowOff>36285</xdr:rowOff>
    </xdr:to>
    <xdr:sp macro="" textlink="">
      <xdr:nvSpPr>
        <xdr:cNvPr id="258" name="フローチャート: 判断 257"/>
        <xdr:cNvSpPr/>
      </xdr:nvSpPr>
      <xdr:spPr>
        <a:xfrm>
          <a:off x="14732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46462</xdr:rowOff>
    </xdr:from>
    <xdr:ext cx="762000" cy="259045"/>
    <xdr:sp macro="" textlink="">
      <xdr:nvSpPr>
        <xdr:cNvPr id="259" name="テキスト ボックス 258"/>
        <xdr:cNvSpPr txBox="1"/>
      </xdr:nvSpPr>
      <xdr:spPr>
        <a:xfrm>
          <a:off x="14401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50800</xdr:rowOff>
    </xdr:from>
    <xdr:to>
      <xdr:col>69</xdr:col>
      <xdr:colOff>92075</xdr:colOff>
      <xdr:row>58</xdr:row>
      <xdr:rowOff>72572</xdr:rowOff>
    </xdr:to>
    <xdr:cxnSp macro="">
      <xdr:nvCxnSpPr>
        <xdr:cNvPr id="260" name="直線コネクタ 259"/>
        <xdr:cNvCxnSpPr/>
      </xdr:nvCxnSpPr>
      <xdr:spPr>
        <a:xfrm>
          <a:off x="13004800" y="99949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106135</xdr:rowOff>
    </xdr:from>
    <xdr:to>
      <xdr:col>69</xdr:col>
      <xdr:colOff>142875</xdr:colOff>
      <xdr:row>58</xdr:row>
      <xdr:rowOff>36285</xdr:rowOff>
    </xdr:to>
    <xdr:sp macro="" textlink="">
      <xdr:nvSpPr>
        <xdr:cNvPr id="261" name="フローチャート: 判断 260"/>
        <xdr:cNvSpPr/>
      </xdr:nvSpPr>
      <xdr:spPr>
        <a:xfrm>
          <a:off x="13843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46462</xdr:rowOff>
    </xdr:from>
    <xdr:ext cx="762000" cy="259045"/>
    <xdr:sp macro="" textlink="">
      <xdr:nvSpPr>
        <xdr:cNvPr id="262" name="テキスト ボックス 261"/>
        <xdr:cNvSpPr txBox="1"/>
      </xdr:nvSpPr>
      <xdr:spPr>
        <a:xfrm>
          <a:off x="13512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3" name="フローチャート: 判断 262"/>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46462</xdr:rowOff>
    </xdr:from>
    <xdr:ext cx="762000" cy="259045"/>
    <xdr:sp macro="" textlink="">
      <xdr:nvSpPr>
        <xdr:cNvPr id="264" name="テキスト ボックス 263"/>
        <xdr:cNvSpPr txBox="1"/>
      </xdr:nvSpPr>
      <xdr:spPr>
        <a:xfrm>
          <a:off x="12623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70" name="楕円 269"/>
        <xdr:cNvSpPr/>
      </xdr:nvSpPr>
      <xdr:spPr>
        <a:xfrm>
          <a:off x="16459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67327</xdr:rowOff>
    </xdr:from>
    <xdr:ext cx="762000" cy="259045"/>
    <xdr:sp macro="" textlink="">
      <xdr:nvSpPr>
        <xdr:cNvPr id="271" name="その他該当値テキスト"/>
        <xdr:cNvSpPr txBox="1"/>
      </xdr:nvSpPr>
      <xdr:spPr>
        <a:xfrm>
          <a:off x="16598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76200</xdr:rowOff>
    </xdr:from>
    <xdr:to>
      <xdr:col>78</xdr:col>
      <xdr:colOff>120650</xdr:colOff>
      <xdr:row>59</xdr:row>
      <xdr:rowOff>6350</xdr:rowOff>
    </xdr:to>
    <xdr:sp macro="" textlink="">
      <xdr:nvSpPr>
        <xdr:cNvPr id="272" name="楕円 271"/>
        <xdr:cNvSpPr/>
      </xdr:nvSpPr>
      <xdr:spPr>
        <a:xfrm>
          <a:off x="1562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162577</xdr:rowOff>
    </xdr:from>
    <xdr:ext cx="736600" cy="259045"/>
    <xdr:sp macro="" textlink="">
      <xdr:nvSpPr>
        <xdr:cNvPr id="273" name="テキスト ボックス 272"/>
        <xdr:cNvSpPr txBox="1"/>
      </xdr:nvSpPr>
      <xdr:spPr>
        <a:xfrm>
          <a:off x="15290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21772</xdr:rowOff>
    </xdr:from>
    <xdr:to>
      <xdr:col>74</xdr:col>
      <xdr:colOff>31750</xdr:colOff>
      <xdr:row>58</xdr:row>
      <xdr:rowOff>123372</xdr:rowOff>
    </xdr:to>
    <xdr:sp macro="" textlink="">
      <xdr:nvSpPr>
        <xdr:cNvPr id="274" name="楕円 273"/>
        <xdr:cNvSpPr/>
      </xdr:nvSpPr>
      <xdr:spPr>
        <a:xfrm>
          <a:off x="147320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108149</xdr:rowOff>
    </xdr:from>
    <xdr:ext cx="762000" cy="259045"/>
    <xdr:sp macro="" textlink="">
      <xdr:nvSpPr>
        <xdr:cNvPr id="275" name="テキスト ボックス 274"/>
        <xdr:cNvSpPr txBox="1"/>
      </xdr:nvSpPr>
      <xdr:spPr>
        <a:xfrm>
          <a:off x="14401800" y="1005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21772</xdr:rowOff>
    </xdr:from>
    <xdr:to>
      <xdr:col>69</xdr:col>
      <xdr:colOff>142875</xdr:colOff>
      <xdr:row>58</xdr:row>
      <xdr:rowOff>123372</xdr:rowOff>
    </xdr:to>
    <xdr:sp macro="" textlink="">
      <xdr:nvSpPr>
        <xdr:cNvPr id="276" name="楕円 275"/>
        <xdr:cNvSpPr/>
      </xdr:nvSpPr>
      <xdr:spPr>
        <a:xfrm>
          <a:off x="138430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108149</xdr:rowOff>
    </xdr:from>
    <xdr:ext cx="762000" cy="259045"/>
    <xdr:sp macro="" textlink="">
      <xdr:nvSpPr>
        <xdr:cNvPr id="277" name="テキスト ボックス 276"/>
        <xdr:cNvSpPr txBox="1"/>
      </xdr:nvSpPr>
      <xdr:spPr>
        <a:xfrm>
          <a:off x="13512800" y="1005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0</xdr:rowOff>
    </xdr:from>
    <xdr:to>
      <xdr:col>65</xdr:col>
      <xdr:colOff>53975</xdr:colOff>
      <xdr:row>58</xdr:row>
      <xdr:rowOff>101600</xdr:rowOff>
    </xdr:to>
    <xdr:sp macro="" textlink="">
      <xdr:nvSpPr>
        <xdr:cNvPr id="278" name="楕円 277"/>
        <xdr:cNvSpPr/>
      </xdr:nvSpPr>
      <xdr:spPr>
        <a:xfrm>
          <a:off x="12954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86377</xdr:rowOff>
    </xdr:from>
    <xdr:ext cx="762000" cy="259045"/>
    <xdr:sp macro="" textlink="">
      <xdr:nvSpPr>
        <xdr:cNvPr id="279" name="テキスト ボックス 278"/>
        <xdr:cNvSpPr txBox="1"/>
      </xdr:nvSpPr>
      <xdr:spPr>
        <a:xfrm>
          <a:off x="12623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類似団体平均と比べて経常収支比率が高くなっている主な要因として、企業会計・一部組合等をはじめとする各種補助金の経費が高いことが挙げられる。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今後も負担金・補助金等については、合理化・適正化を図っていく必要がある。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24130</xdr:rowOff>
    </xdr:to>
    <xdr:cxnSp macro="">
      <xdr:nvCxnSpPr>
        <xdr:cNvPr id="305" name="直線コネクタ 304"/>
        <xdr:cNvCxnSpPr/>
      </xdr:nvCxnSpPr>
      <xdr:spPr>
        <a:xfrm flipV="1">
          <a:off x="16510000" y="55905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167657</xdr:rowOff>
    </xdr:from>
    <xdr:ext cx="762000" cy="259045"/>
    <xdr:sp macro="" textlink="">
      <xdr:nvSpPr>
        <xdr:cNvPr id="306" name="補助費等最小値テキスト"/>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24130</xdr:rowOff>
    </xdr:from>
    <xdr:to>
      <xdr:col>82</xdr:col>
      <xdr:colOff>196850</xdr:colOff>
      <xdr:row>41</xdr:row>
      <xdr:rowOff>24130</xdr:rowOff>
    </xdr:to>
    <xdr:cxnSp macro="">
      <xdr:nvCxnSpPr>
        <xdr:cNvPr id="307" name="直線コネクタ 306"/>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19067</xdr:rowOff>
    </xdr:from>
    <xdr:ext cx="762000" cy="259045"/>
    <xdr:sp macro="" textlink="">
      <xdr:nvSpPr>
        <xdr:cNvPr id="308" name="補助費等最大値テキスト"/>
        <xdr:cNvSpPr txBox="1"/>
      </xdr:nvSpPr>
      <xdr:spPr>
        <a:xfrm>
          <a:off x="16598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104140</xdr:rowOff>
    </xdr:from>
    <xdr:to>
      <xdr:col>82</xdr:col>
      <xdr:colOff>196850</xdr:colOff>
      <xdr:row>32</xdr:row>
      <xdr:rowOff>104140</xdr:rowOff>
    </xdr:to>
    <xdr:cxnSp macro="">
      <xdr:nvCxnSpPr>
        <xdr:cNvPr id="309" name="直線コネクタ 308"/>
        <xdr:cNvCxnSpPr/>
      </xdr:nvCxnSpPr>
      <xdr:spPr>
        <a:xfrm>
          <a:off x="16421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170434</xdr:rowOff>
    </xdr:from>
    <xdr:to>
      <xdr:col>82</xdr:col>
      <xdr:colOff>107950</xdr:colOff>
      <xdr:row>38</xdr:row>
      <xdr:rowOff>8128</xdr:rowOff>
    </xdr:to>
    <xdr:cxnSp macro="">
      <xdr:nvCxnSpPr>
        <xdr:cNvPr id="310" name="直線コネクタ 309"/>
        <xdr:cNvCxnSpPr/>
      </xdr:nvCxnSpPr>
      <xdr:spPr>
        <a:xfrm>
          <a:off x="15671800" y="651408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5859</xdr:rowOff>
    </xdr:from>
    <xdr:ext cx="762000" cy="259045"/>
    <xdr:sp macro="" textlink="">
      <xdr:nvSpPr>
        <xdr:cNvPr id="311" name="補助費等平均値テキスト"/>
        <xdr:cNvSpPr txBox="1"/>
      </xdr:nvSpPr>
      <xdr:spPr>
        <a:xfrm>
          <a:off x="16598900" y="6006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160782</xdr:rowOff>
    </xdr:from>
    <xdr:to>
      <xdr:col>82</xdr:col>
      <xdr:colOff>158750</xdr:colOff>
      <xdr:row>36</xdr:row>
      <xdr:rowOff>90932</xdr:rowOff>
    </xdr:to>
    <xdr:sp macro="" textlink="">
      <xdr:nvSpPr>
        <xdr:cNvPr id="312" name="フローチャート: 判断 311"/>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170434</xdr:rowOff>
    </xdr:from>
    <xdr:to>
      <xdr:col>78</xdr:col>
      <xdr:colOff>69850</xdr:colOff>
      <xdr:row>38</xdr:row>
      <xdr:rowOff>35560</xdr:rowOff>
    </xdr:to>
    <xdr:cxnSp macro="">
      <xdr:nvCxnSpPr>
        <xdr:cNvPr id="313" name="直線コネクタ 312"/>
        <xdr:cNvCxnSpPr/>
      </xdr:nvCxnSpPr>
      <xdr:spPr>
        <a:xfrm flipV="1">
          <a:off x="14782800" y="65140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25908</xdr:rowOff>
    </xdr:from>
    <xdr:to>
      <xdr:col>78</xdr:col>
      <xdr:colOff>120650</xdr:colOff>
      <xdr:row>36</xdr:row>
      <xdr:rowOff>127508</xdr:rowOff>
    </xdr:to>
    <xdr:sp macro="" textlink="">
      <xdr:nvSpPr>
        <xdr:cNvPr id="314" name="フローチャート: 判断 313"/>
        <xdr:cNvSpPr/>
      </xdr:nvSpPr>
      <xdr:spPr>
        <a:xfrm>
          <a:off x="15621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137685</xdr:rowOff>
    </xdr:from>
    <xdr:ext cx="736600" cy="259045"/>
    <xdr:sp macro="" textlink="">
      <xdr:nvSpPr>
        <xdr:cNvPr id="315" name="テキスト ボックス 314"/>
        <xdr:cNvSpPr txBox="1"/>
      </xdr:nvSpPr>
      <xdr:spPr>
        <a:xfrm>
          <a:off x="15290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58420</xdr:rowOff>
    </xdr:from>
    <xdr:to>
      <xdr:col>73</xdr:col>
      <xdr:colOff>180975</xdr:colOff>
      <xdr:row>38</xdr:row>
      <xdr:rowOff>35560</xdr:rowOff>
    </xdr:to>
    <xdr:cxnSp macro="">
      <xdr:nvCxnSpPr>
        <xdr:cNvPr id="316" name="直線コネクタ 315"/>
        <xdr:cNvCxnSpPr/>
      </xdr:nvCxnSpPr>
      <xdr:spPr>
        <a:xfrm>
          <a:off x="13893800" y="623062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133350</xdr:rowOff>
    </xdr:from>
    <xdr:to>
      <xdr:col>74</xdr:col>
      <xdr:colOff>31750</xdr:colOff>
      <xdr:row>36</xdr:row>
      <xdr:rowOff>63500</xdr:rowOff>
    </xdr:to>
    <xdr:sp macro="" textlink="">
      <xdr:nvSpPr>
        <xdr:cNvPr id="317" name="フローチャート: 判断 316"/>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18" name="テキスト ボックス 317"/>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58420</xdr:rowOff>
    </xdr:from>
    <xdr:to>
      <xdr:col>69</xdr:col>
      <xdr:colOff>92075</xdr:colOff>
      <xdr:row>37</xdr:row>
      <xdr:rowOff>42418</xdr:rowOff>
    </xdr:to>
    <xdr:cxnSp macro="">
      <xdr:nvCxnSpPr>
        <xdr:cNvPr id="319" name="直線コネクタ 318"/>
        <xdr:cNvCxnSpPr/>
      </xdr:nvCxnSpPr>
      <xdr:spPr>
        <a:xfrm flipV="1">
          <a:off x="13004800" y="6230620"/>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115062</xdr:rowOff>
    </xdr:from>
    <xdr:to>
      <xdr:col>69</xdr:col>
      <xdr:colOff>142875</xdr:colOff>
      <xdr:row>36</xdr:row>
      <xdr:rowOff>45212</xdr:rowOff>
    </xdr:to>
    <xdr:sp macro="" textlink="">
      <xdr:nvSpPr>
        <xdr:cNvPr id="320" name="フローチャート: 判断 319"/>
        <xdr:cNvSpPr/>
      </xdr:nvSpPr>
      <xdr:spPr>
        <a:xfrm>
          <a:off x="13843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55389</xdr:rowOff>
    </xdr:from>
    <xdr:ext cx="762000" cy="259045"/>
    <xdr:sp macro="" textlink="">
      <xdr:nvSpPr>
        <xdr:cNvPr id="321" name="テキスト ボックス 320"/>
        <xdr:cNvSpPr txBox="1"/>
      </xdr:nvSpPr>
      <xdr:spPr>
        <a:xfrm>
          <a:off x="13512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22" name="フローチャート: 判断 321"/>
        <xdr:cNvSpPr/>
      </xdr:nvSpPr>
      <xdr:spPr>
        <a:xfrm>
          <a:off x="12954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46245</xdr:rowOff>
    </xdr:from>
    <xdr:ext cx="762000" cy="259045"/>
    <xdr:sp macro="" textlink="">
      <xdr:nvSpPr>
        <xdr:cNvPr id="323" name="テキスト ボックス 322"/>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128778</xdr:rowOff>
    </xdr:from>
    <xdr:to>
      <xdr:col>82</xdr:col>
      <xdr:colOff>158750</xdr:colOff>
      <xdr:row>38</xdr:row>
      <xdr:rowOff>58928</xdr:rowOff>
    </xdr:to>
    <xdr:sp macro="" textlink="">
      <xdr:nvSpPr>
        <xdr:cNvPr id="329" name="楕円 328"/>
        <xdr:cNvSpPr/>
      </xdr:nvSpPr>
      <xdr:spPr>
        <a:xfrm>
          <a:off x="164592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100855</xdr:rowOff>
    </xdr:from>
    <xdr:ext cx="762000" cy="259045"/>
    <xdr:sp macro="" textlink="">
      <xdr:nvSpPr>
        <xdr:cNvPr id="330" name="補助費等該当値テキスト"/>
        <xdr:cNvSpPr txBox="1"/>
      </xdr:nvSpPr>
      <xdr:spPr>
        <a:xfrm>
          <a:off x="165989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119634</xdr:rowOff>
    </xdr:from>
    <xdr:to>
      <xdr:col>78</xdr:col>
      <xdr:colOff>120650</xdr:colOff>
      <xdr:row>38</xdr:row>
      <xdr:rowOff>49785</xdr:rowOff>
    </xdr:to>
    <xdr:sp macro="" textlink="">
      <xdr:nvSpPr>
        <xdr:cNvPr id="331" name="楕円 330"/>
        <xdr:cNvSpPr/>
      </xdr:nvSpPr>
      <xdr:spPr>
        <a:xfrm>
          <a:off x="15621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34561</xdr:rowOff>
    </xdr:from>
    <xdr:ext cx="736600" cy="259045"/>
    <xdr:sp macro="" textlink="">
      <xdr:nvSpPr>
        <xdr:cNvPr id="332" name="テキスト ボックス 331"/>
        <xdr:cNvSpPr txBox="1"/>
      </xdr:nvSpPr>
      <xdr:spPr>
        <a:xfrm>
          <a:off x="15290800" y="6549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156210</xdr:rowOff>
    </xdr:from>
    <xdr:to>
      <xdr:col>74</xdr:col>
      <xdr:colOff>31750</xdr:colOff>
      <xdr:row>38</xdr:row>
      <xdr:rowOff>86360</xdr:rowOff>
    </xdr:to>
    <xdr:sp macro="" textlink="">
      <xdr:nvSpPr>
        <xdr:cNvPr id="333" name="楕円 332"/>
        <xdr:cNvSpPr/>
      </xdr:nvSpPr>
      <xdr:spPr>
        <a:xfrm>
          <a:off x="14732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71137</xdr:rowOff>
    </xdr:from>
    <xdr:ext cx="762000" cy="259045"/>
    <xdr:sp macro="" textlink="">
      <xdr:nvSpPr>
        <xdr:cNvPr id="334" name="テキスト ボックス 333"/>
        <xdr:cNvSpPr txBox="1"/>
      </xdr:nvSpPr>
      <xdr:spPr>
        <a:xfrm>
          <a:off x="14401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xdr:rowOff>
    </xdr:from>
    <xdr:to>
      <xdr:col>69</xdr:col>
      <xdr:colOff>142875</xdr:colOff>
      <xdr:row>36</xdr:row>
      <xdr:rowOff>109220</xdr:rowOff>
    </xdr:to>
    <xdr:sp macro="" textlink="">
      <xdr:nvSpPr>
        <xdr:cNvPr id="335" name="楕円 334"/>
        <xdr:cNvSpPr/>
      </xdr:nvSpPr>
      <xdr:spPr>
        <a:xfrm>
          <a:off x="13843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93997</xdr:rowOff>
    </xdr:from>
    <xdr:ext cx="762000" cy="259045"/>
    <xdr:sp macro="" textlink="">
      <xdr:nvSpPr>
        <xdr:cNvPr id="336" name="テキスト ボックス 335"/>
        <xdr:cNvSpPr txBox="1"/>
      </xdr:nvSpPr>
      <xdr:spPr>
        <a:xfrm>
          <a:off x="13512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37" name="楕円 336"/>
        <xdr:cNvSpPr/>
      </xdr:nvSpPr>
      <xdr:spPr>
        <a:xfrm>
          <a:off x="12954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38" name="テキスト ボックス 337"/>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ついては、学校教育施設等整備事業債、旧合併特例事業債、臨時財政対策債の元金償還開始などの理由で徐々に増加している。今後も継続中の菰田・堀池地区活性化事業が本格化することから公債費は増加していく見込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健全な財政運営に努めるため、事業費の適正化や事業実施年度の分散などにより公債費負担の均衡を図る必要がある。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80</xdr:row>
      <xdr:rowOff>35561</xdr:rowOff>
    </xdr:to>
    <xdr:cxnSp macro="">
      <xdr:nvCxnSpPr>
        <xdr:cNvPr id="366" name="直線コネクタ 365"/>
        <xdr:cNvCxnSpPr/>
      </xdr:nvCxnSpPr>
      <xdr:spPr>
        <a:xfrm flipV="1">
          <a:off x="4826000" y="12547600"/>
          <a:ext cx="0" cy="1203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7"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8" name="直線コネクタ 367"/>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69" name="公債費最大値テキスト"/>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0" name="直線コネクタ 369"/>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1270</xdr:rowOff>
    </xdr:from>
    <xdr:to>
      <xdr:col>24</xdr:col>
      <xdr:colOff>25400</xdr:colOff>
      <xdr:row>79</xdr:row>
      <xdr:rowOff>69850</xdr:rowOff>
    </xdr:to>
    <xdr:cxnSp macro="">
      <xdr:nvCxnSpPr>
        <xdr:cNvPr id="371" name="直線コネクタ 370"/>
        <xdr:cNvCxnSpPr/>
      </xdr:nvCxnSpPr>
      <xdr:spPr>
        <a:xfrm flipV="1">
          <a:off x="3987800" y="135458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115588</xdr:rowOff>
    </xdr:from>
    <xdr:ext cx="762000" cy="259045"/>
    <xdr:sp macro="" textlink="">
      <xdr:nvSpPr>
        <xdr:cNvPr id="372" name="公債費平均値テキスト"/>
        <xdr:cNvSpPr txBox="1"/>
      </xdr:nvSpPr>
      <xdr:spPr>
        <a:xfrm>
          <a:off x="4914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73" name="フローチャート: 判断 372"/>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62230</xdr:rowOff>
    </xdr:from>
    <xdr:to>
      <xdr:col>19</xdr:col>
      <xdr:colOff>187325</xdr:colOff>
      <xdr:row>79</xdr:row>
      <xdr:rowOff>69850</xdr:rowOff>
    </xdr:to>
    <xdr:cxnSp macro="">
      <xdr:nvCxnSpPr>
        <xdr:cNvPr id="374" name="直線コネクタ 373"/>
        <xdr:cNvCxnSpPr/>
      </xdr:nvCxnSpPr>
      <xdr:spPr>
        <a:xfrm>
          <a:off x="3098800" y="13606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137161</xdr:rowOff>
    </xdr:from>
    <xdr:to>
      <xdr:col>20</xdr:col>
      <xdr:colOff>38100</xdr:colOff>
      <xdr:row>77</xdr:row>
      <xdr:rowOff>67311</xdr:rowOff>
    </xdr:to>
    <xdr:sp macro="" textlink="">
      <xdr:nvSpPr>
        <xdr:cNvPr id="375" name="フローチャート: 判断 374"/>
        <xdr:cNvSpPr/>
      </xdr:nvSpPr>
      <xdr:spPr>
        <a:xfrm>
          <a:off x="3937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77487</xdr:rowOff>
    </xdr:from>
    <xdr:ext cx="736600" cy="259045"/>
    <xdr:sp macro="" textlink="">
      <xdr:nvSpPr>
        <xdr:cNvPr id="376" name="テキスト ボックス 375"/>
        <xdr:cNvSpPr txBox="1"/>
      </xdr:nvSpPr>
      <xdr:spPr>
        <a:xfrm>
          <a:off x="3606800" y="1293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8889</xdr:rowOff>
    </xdr:from>
    <xdr:to>
      <xdr:col>15</xdr:col>
      <xdr:colOff>98425</xdr:colOff>
      <xdr:row>79</xdr:row>
      <xdr:rowOff>62230</xdr:rowOff>
    </xdr:to>
    <xdr:cxnSp macro="">
      <xdr:nvCxnSpPr>
        <xdr:cNvPr id="377" name="直線コネクタ 376"/>
        <xdr:cNvCxnSpPr/>
      </xdr:nvCxnSpPr>
      <xdr:spPr>
        <a:xfrm>
          <a:off x="2209800" y="135534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129539</xdr:rowOff>
    </xdr:from>
    <xdr:to>
      <xdr:col>15</xdr:col>
      <xdr:colOff>149225</xdr:colOff>
      <xdr:row>77</xdr:row>
      <xdr:rowOff>59689</xdr:rowOff>
    </xdr:to>
    <xdr:sp macro="" textlink="">
      <xdr:nvSpPr>
        <xdr:cNvPr id="378" name="フローチャート: 判断 377"/>
        <xdr:cNvSpPr/>
      </xdr:nvSpPr>
      <xdr:spPr>
        <a:xfrm>
          <a:off x="3048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69867</xdr:rowOff>
    </xdr:from>
    <xdr:ext cx="762000" cy="259045"/>
    <xdr:sp macro="" textlink="">
      <xdr:nvSpPr>
        <xdr:cNvPr id="379" name="テキスト ボックス 378"/>
        <xdr:cNvSpPr txBox="1"/>
      </xdr:nvSpPr>
      <xdr:spPr>
        <a:xfrm>
          <a:off x="2717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66039</xdr:rowOff>
    </xdr:from>
    <xdr:to>
      <xdr:col>11</xdr:col>
      <xdr:colOff>9525</xdr:colOff>
      <xdr:row>79</xdr:row>
      <xdr:rowOff>8889</xdr:rowOff>
    </xdr:to>
    <xdr:cxnSp macro="">
      <xdr:nvCxnSpPr>
        <xdr:cNvPr id="380" name="直線コネクタ 379"/>
        <xdr:cNvCxnSpPr/>
      </xdr:nvCxnSpPr>
      <xdr:spPr>
        <a:xfrm>
          <a:off x="1320800" y="1343913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81" name="フローチャート: 判断 380"/>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92727</xdr:rowOff>
    </xdr:from>
    <xdr:ext cx="762000" cy="259045"/>
    <xdr:sp macro="" textlink="">
      <xdr:nvSpPr>
        <xdr:cNvPr id="382" name="テキスト ボックス 381"/>
        <xdr:cNvSpPr txBox="1"/>
      </xdr:nvSpPr>
      <xdr:spPr>
        <a:xfrm>
          <a:off x="1828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83" name="フローチャート: 判断 382"/>
        <xdr:cNvSpPr/>
      </xdr:nvSpPr>
      <xdr:spPr>
        <a:xfrm>
          <a:off x="1270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115588</xdr:rowOff>
    </xdr:from>
    <xdr:ext cx="762000" cy="259045"/>
    <xdr:sp macro="" textlink="">
      <xdr:nvSpPr>
        <xdr:cNvPr id="384" name="テキスト ボックス 383"/>
        <xdr:cNvSpPr txBox="1"/>
      </xdr:nvSpPr>
      <xdr:spPr>
        <a:xfrm>
          <a:off x="939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121920</xdr:rowOff>
    </xdr:from>
    <xdr:to>
      <xdr:col>24</xdr:col>
      <xdr:colOff>76200</xdr:colOff>
      <xdr:row>79</xdr:row>
      <xdr:rowOff>52070</xdr:rowOff>
    </xdr:to>
    <xdr:sp macro="" textlink="">
      <xdr:nvSpPr>
        <xdr:cNvPr id="390" name="楕円 389"/>
        <xdr:cNvSpPr/>
      </xdr:nvSpPr>
      <xdr:spPr>
        <a:xfrm>
          <a:off x="4775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93997</xdr:rowOff>
    </xdr:from>
    <xdr:ext cx="762000" cy="259045"/>
    <xdr:sp macro="" textlink="">
      <xdr:nvSpPr>
        <xdr:cNvPr id="391" name="公債費該当値テキスト"/>
        <xdr:cNvSpPr txBox="1"/>
      </xdr:nvSpPr>
      <xdr:spPr>
        <a:xfrm>
          <a:off x="49149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19050</xdr:rowOff>
    </xdr:from>
    <xdr:to>
      <xdr:col>20</xdr:col>
      <xdr:colOff>38100</xdr:colOff>
      <xdr:row>79</xdr:row>
      <xdr:rowOff>120650</xdr:rowOff>
    </xdr:to>
    <xdr:sp macro="" textlink="">
      <xdr:nvSpPr>
        <xdr:cNvPr id="392" name="楕円 391"/>
        <xdr:cNvSpPr/>
      </xdr:nvSpPr>
      <xdr:spPr>
        <a:xfrm>
          <a:off x="3937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105427</xdr:rowOff>
    </xdr:from>
    <xdr:ext cx="736600" cy="259045"/>
    <xdr:sp macro="" textlink="">
      <xdr:nvSpPr>
        <xdr:cNvPr id="393" name="テキスト ボックス 392"/>
        <xdr:cNvSpPr txBox="1"/>
      </xdr:nvSpPr>
      <xdr:spPr>
        <a:xfrm>
          <a:off x="3606800" y="1364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11430</xdr:rowOff>
    </xdr:from>
    <xdr:to>
      <xdr:col>15</xdr:col>
      <xdr:colOff>149225</xdr:colOff>
      <xdr:row>79</xdr:row>
      <xdr:rowOff>113030</xdr:rowOff>
    </xdr:to>
    <xdr:sp macro="" textlink="">
      <xdr:nvSpPr>
        <xdr:cNvPr id="394" name="楕円 393"/>
        <xdr:cNvSpPr/>
      </xdr:nvSpPr>
      <xdr:spPr>
        <a:xfrm>
          <a:off x="3048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97807</xdr:rowOff>
    </xdr:from>
    <xdr:ext cx="762000" cy="259045"/>
    <xdr:sp macro="" textlink="">
      <xdr:nvSpPr>
        <xdr:cNvPr id="395" name="テキスト ボックス 394"/>
        <xdr:cNvSpPr txBox="1"/>
      </xdr:nvSpPr>
      <xdr:spPr>
        <a:xfrm>
          <a:off x="2717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129539</xdr:rowOff>
    </xdr:from>
    <xdr:to>
      <xdr:col>11</xdr:col>
      <xdr:colOff>60325</xdr:colOff>
      <xdr:row>79</xdr:row>
      <xdr:rowOff>59689</xdr:rowOff>
    </xdr:to>
    <xdr:sp macro="" textlink="">
      <xdr:nvSpPr>
        <xdr:cNvPr id="396" name="楕円 395"/>
        <xdr:cNvSpPr/>
      </xdr:nvSpPr>
      <xdr:spPr>
        <a:xfrm>
          <a:off x="2159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44466</xdr:rowOff>
    </xdr:from>
    <xdr:ext cx="762000" cy="259045"/>
    <xdr:sp macro="" textlink="">
      <xdr:nvSpPr>
        <xdr:cNvPr id="397" name="テキスト ボックス 396"/>
        <xdr:cNvSpPr txBox="1"/>
      </xdr:nvSpPr>
      <xdr:spPr>
        <a:xfrm>
          <a:off x="1828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15239</xdr:rowOff>
    </xdr:from>
    <xdr:to>
      <xdr:col>6</xdr:col>
      <xdr:colOff>171450</xdr:colOff>
      <xdr:row>78</xdr:row>
      <xdr:rowOff>116839</xdr:rowOff>
    </xdr:to>
    <xdr:sp macro="" textlink="">
      <xdr:nvSpPr>
        <xdr:cNvPr id="398" name="楕円 397"/>
        <xdr:cNvSpPr/>
      </xdr:nvSpPr>
      <xdr:spPr>
        <a:xfrm>
          <a:off x="1270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101616</xdr:rowOff>
    </xdr:from>
    <xdr:ext cx="762000" cy="259045"/>
    <xdr:sp macro="" textlink="">
      <xdr:nvSpPr>
        <xdr:cNvPr id="399" name="テキスト ボックス 398"/>
        <xdr:cNvSpPr txBox="1"/>
      </xdr:nvSpPr>
      <xdr:spPr>
        <a:xfrm>
          <a:off x="939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類似団体平均に比べ扶助費は</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ポイント、補助費等は</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ポイント上回っているが、人件費は</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ポイント、物件費は</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ポイント下回っている状況である。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85852</xdr:rowOff>
    </xdr:to>
    <xdr:cxnSp macro="">
      <xdr:nvCxnSpPr>
        <xdr:cNvPr id="425" name="直線コネクタ 424"/>
        <xdr:cNvCxnSpPr/>
      </xdr:nvCxnSpPr>
      <xdr:spPr>
        <a:xfrm flipV="1">
          <a:off x="16510000" y="1281430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6" name="公債費以外最小値テキスト"/>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7" name="直線コネクタ 426"/>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8"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9" name="直線コネクタ 428"/>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51563</xdr:rowOff>
    </xdr:from>
    <xdr:to>
      <xdr:col>82</xdr:col>
      <xdr:colOff>107950</xdr:colOff>
      <xdr:row>78</xdr:row>
      <xdr:rowOff>90424</xdr:rowOff>
    </xdr:to>
    <xdr:cxnSp macro="">
      <xdr:nvCxnSpPr>
        <xdr:cNvPr id="430" name="直線コネクタ 429"/>
        <xdr:cNvCxnSpPr/>
      </xdr:nvCxnSpPr>
      <xdr:spPr>
        <a:xfrm flipV="1">
          <a:off x="15671800" y="13253213"/>
          <a:ext cx="838200" cy="21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27703</xdr:rowOff>
    </xdr:from>
    <xdr:ext cx="762000" cy="259045"/>
    <xdr:sp macro="" textlink="">
      <xdr:nvSpPr>
        <xdr:cNvPr id="431" name="公債費以外平均値テキスト"/>
        <xdr:cNvSpPr txBox="1"/>
      </xdr:nvSpPr>
      <xdr:spPr>
        <a:xfrm>
          <a:off x="16598900" y="13229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55626</xdr:rowOff>
    </xdr:from>
    <xdr:to>
      <xdr:col>82</xdr:col>
      <xdr:colOff>158750</xdr:colOff>
      <xdr:row>77</xdr:row>
      <xdr:rowOff>157226</xdr:rowOff>
    </xdr:to>
    <xdr:sp macro="" textlink="">
      <xdr:nvSpPr>
        <xdr:cNvPr id="432" name="フローチャート: 判断 431"/>
        <xdr:cNvSpPr/>
      </xdr:nvSpPr>
      <xdr:spPr>
        <a:xfrm>
          <a:off x="16459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90424</xdr:rowOff>
    </xdr:from>
    <xdr:to>
      <xdr:col>78</xdr:col>
      <xdr:colOff>69850</xdr:colOff>
      <xdr:row>78</xdr:row>
      <xdr:rowOff>117856</xdr:rowOff>
    </xdr:to>
    <xdr:cxnSp macro="">
      <xdr:nvCxnSpPr>
        <xdr:cNvPr id="433" name="直線コネクタ 432"/>
        <xdr:cNvCxnSpPr/>
      </xdr:nvCxnSpPr>
      <xdr:spPr>
        <a:xfrm flipV="1">
          <a:off x="14782800" y="134635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57913</xdr:rowOff>
    </xdr:from>
    <xdr:to>
      <xdr:col>78</xdr:col>
      <xdr:colOff>120650</xdr:colOff>
      <xdr:row>78</xdr:row>
      <xdr:rowOff>159513</xdr:rowOff>
    </xdr:to>
    <xdr:sp macro="" textlink="">
      <xdr:nvSpPr>
        <xdr:cNvPr id="434" name="フローチャート: 判断 433"/>
        <xdr:cNvSpPr/>
      </xdr:nvSpPr>
      <xdr:spPr>
        <a:xfrm>
          <a:off x="15621000" y="13431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144290</xdr:rowOff>
    </xdr:from>
    <xdr:ext cx="736600" cy="259045"/>
    <xdr:sp macro="" textlink="">
      <xdr:nvSpPr>
        <xdr:cNvPr id="435" name="テキスト ボックス 434"/>
        <xdr:cNvSpPr txBox="1"/>
      </xdr:nvSpPr>
      <xdr:spPr>
        <a:xfrm>
          <a:off x="15290800" y="13517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58420</xdr:rowOff>
    </xdr:from>
    <xdr:to>
      <xdr:col>73</xdr:col>
      <xdr:colOff>180975</xdr:colOff>
      <xdr:row>78</xdr:row>
      <xdr:rowOff>117856</xdr:rowOff>
    </xdr:to>
    <xdr:cxnSp macro="">
      <xdr:nvCxnSpPr>
        <xdr:cNvPr id="436" name="直線コネクタ 435"/>
        <xdr:cNvCxnSpPr/>
      </xdr:nvCxnSpPr>
      <xdr:spPr>
        <a:xfrm>
          <a:off x="13893800" y="1343152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80772</xdr:rowOff>
    </xdr:from>
    <xdr:to>
      <xdr:col>74</xdr:col>
      <xdr:colOff>31750</xdr:colOff>
      <xdr:row>79</xdr:row>
      <xdr:rowOff>10922</xdr:rowOff>
    </xdr:to>
    <xdr:sp macro="" textlink="">
      <xdr:nvSpPr>
        <xdr:cNvPr id="437" name="フローチャート: 判断 436"/>
        <xdr:cNvSpPr/>
      </xdr:nvSpPr>
      <xdr:spPr>
        <a:xfrm>
          <a:off x="147320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167149</xdr:rowOff>
    </xdr:from>
    <xdr:ext cx="762000" cy="259045"/>
    <xdr:sp macro="" textlink="">
      <xdr:nvSpPr>
        <xdr:cNvPr id="438" name="テキスト ボックス 437"/>
        <xdr:cNvSpPr txBox="1"/>
      </xdr:nvSpPr>
      <xdr:spPr>
        <a:xfrm>
          <a:off x="14401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58420</xdr:rowOff>
    </xdr:from>
    <xdr:to>
      <xdr:col>69</xdr:col>
      <xdr:colOff>92075</xdr:colOff>
      <xdr:row>78</xdr:row>
      <xdr:rowOff>76708</xdr:rowOff>
    </xdr:to>
    <xdr:cxnSp macro="">
      <xdr:nvCxnSpPr>
        <xdr:cNvPr id="439" name="直線コネクタ 438"/>
        <xdr:cNvCxnSpPr/>
      </xdr:nvCxnSpPr>
      <xdr:spPr>
        <a:xfrm flipV="1">
          <a:off x="13004800" y="134315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48768</xdr:rowOff>
    </xdr:from>
    <xdr:to>
      <xdr:col>69</xdr:col>
      <xdr:colOff>142875</xdr:colOff>
      <xdr:row>78</xdr:row>
      <xdr:rowOff>150368</xdr:rowOff>
    </xdr:to>
    <xdr:sp macro="" textlink="">
      <xdr:nvSpPr>
        <xdr:cNvPr id="440" name="フローチャート: 判断 439"/>
        <xdr:cNvSpPr/>
      </xdr:nvSpPr>
      <xdr:spPr>
        <a:xfrm>
          <a:off x="13843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135145</xdr:rowOff>
    </xdr:from>
    <xdr:ext cx="762000" cy="259045"/>
    <xdr:sp macro="" textlink="">
      <xdr:nvSpPr>
        <xdr:cNvPr id="441" name="テキスト ボックス 440"/>
        <xdr:cNvSpPr txBox="1"/>
      </xdr:nvSpPr>
      <xdr:spPr>
        <a:xfrm>
          <a:off x="13512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16763</xdr:rowOff>
    </xdr:from>
    <xdr:to>
      <xdr:col>65</xdr:col>
      <xdr:colOff>53975</xdr:colOff>
      <xdr:row>78</xdr:row>
      <xdr:rowOff>118363</xdr:rowOff>
    </xdr:to>
    <xdr:sp macro="" textlink="">
      <xdr:nvSpPr>
        <xdr:cNvPr id="442" name="フローチャート: 判断 441"/>
        <xdr:cNvSpPr/>
      </xdr:nvSpPr>
      <xdr:spPr>
        <a:xfrm>
          <a:off x="12954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128540</xdr:rowOff>
    </xdr:from>
    <xdr:ext cx="762000" cy="259045"/>
    <xdr:sp macro="" textlink="">
      <xdr:nvSpPr>
        <xdr:cNvPr id="443" name="テキスト ボックス 442"/>
        <xdr:cNvSpPr txBox="1"/>
      </xdr:nvSpPr>
      <xdr:spPr>
        <a:xfrm>
          <a:off x="12623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49" name="楕円 448"/>
        <xdr:cNvSpPr/>
      </xdr:nvSpPr>
      <xdr:spPr>
        <a:xfrm>
          <a:off x="164592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17290</xdr:rowOff>
    </xdr:from>
    <xdr:ext cx="762000" cy="259045"/>
    <xdr:sp macro="" textlink="">
      <xdr:nvSpPr>
        <xdr:cNvPr id="450" name="公債費以外該当値テキスト"/>
        <xdr:cNvSpPr txBox="1"/>
      </xdr:nvSpPr>
      <xdr:spPr>
        <a:xfrm>
          <a:off x="16598900" y="1304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39624</xdr:rowOff>
    </xdr:from>
    <xdr:to>
      <xdr:col>78</xdr:col>
      <xdr:colOff>120650</xdr:colOff>
      <xdr:row>78</xdr:row>
      <xdr:rowOff>141224</xdr:rowOff>
    </xdr:to>
    <xdr:sp macro="" textlink="">
      <xdr:nvSpPr>
        <xdr:cNvPr id="451" name="楕円 450"/>
        <xdr:cNvSpPr/>
      </xdr:nvSpPr>
      <xdr:spPr>
        <a:xfrm>
          <a:off x="15621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151401</xdr:rowOff>
    </xdr:from>
    <xdr:ext cx="736600" cy="259045"/>
    <xdr:sp macro="" textlink="">
      <xdr:nvSpPr>
        <xdr:cNvPr id="452" name="テキスト ボックス 451"/>
        <xdr:cNvSpPr txBox="1"/>
      </xdr:nvSpPr>
      <xdr:spPr>
        <a:xfrm>
          <a:off x="15290800" y="13181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67056</xdr:rowOff>
    </xdr:from>
    <xdr:to>
      <xdr:col>74</xdr:col>
      <xdr:colOff>31750</xdr:colOff>
      <xdr:row>78</xdr:row>
      <xdr:rowOff>168656</xdr:rowOff>
    </xdr:to>
    <xdr:sp macro="" textlink="">
      <xdr:nvSpPr>
        <xdr:cNvPr id="453" name="楕円 452"/>
        <xdr:cNvSpPr/>
      </xdr:nvSpPr>
      <xdr:spPr>
        <a:xfrm>
          <a:off x="14732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7383</xdr:rowOff>
    </xdr:from>
    <xdr:ext cx="762000" cy="259045"/>
    <xdr:sp macro="" textlink="">
      <xdr:nvSpPr>
        <xdr:cNvPr id="454" name="テキスト ボックス 453"/>
        <xdr:cNvSpPr txBox="1"/>
      </xdr:nvSpPr>
      <xdr:spPr>
        <a:xfrm>
          <a:off x="14401800" y="1320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7620</xdr:rowOff>
    </xdr:from>
    <xdr:to>
      <xdr:col>69</xdr:col>
      <xdr:colOff>142875</xdr:colOff>
      <xdr:row>78</xdr:row>
      <xdr:rowOff>109220</xdr:rowOff>
    </xdr:to>
    <xdr:sp macro="" textlink="">
      <xdr:nvSpPr>
        <xdr:cNvPr id="455" name="楕円 454"/>
        <xdr:cNvSpPr/>
      </xdr:nvSpPr>
      <xdr:spPr>
        <a:xfrm>
          <a:off x="13843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119397</xdr:rowOff>
    </xdr:from>
    <xdr:ext cx="762000" cy="259045"/>
    <xdr:sp macro="" textlink="">
      <xdr:nvSpPr>
        <xdr:cNvPr id="456" name="テキスト ボックス 455"/>
        <xdr:cNvSpPr txBox="1"/>
      </xdr:nvSpPr>
      <xdr:spPr>
        <a:xfrm>
          <a:off x="13512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25908</xdr:rowOff>
    </xdr:from>
    <xdr:to>
      <xdr:col>65</xdr:col>
      <xdr:colOff>53975</xdr:colOff>
      <xdr:row>78</xdr:row>
      <xdr:rowOff>127508</xdr:rowOff>
    </xdr:to>
    <xdr:sp macro="" textlink="">
      <xdr:nvSpPr>
        <xdr:cNvPr id="457" name="楕円 456"/>
        <xdr:cNvSpPr/>
      </xdr:nvSpPr>
      <xdr:spPr>
        <a:xfrm>
          <a:off x="12954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112285</xdr:rowOff>
    </xdr:from>
    <xdr:ext cx="762000" cy="259045"/>
    <xdr:sp macro="" textlink="">
      <xdr:nvSpPr>
        <xdr:cNvPr id="458" name="テキスト ボックス 457"/>
        <xdr:cNvSpPr txBox="1"/>
      </xdr:nvSpPr>
      <xdr:spPr>
        <a:xfrm>
          <a:off x="12623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福岡県飯塚市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130219</xdr:rowOff>
    </xdr:from>
    <xdr:to>
      <xdr:col>29</xdr:col>
      <xdr:colOff>127000</xdr:colOff>
      <xdr:row>20</xdr:row>
      <xdr:rowOff>2261</xdr:rowOff>
    </xdr:to>
    <xdr:cxnSp macro="">
      <xdr:nvCxnSpPr>
        <xdr:cNvPr id="49" name="直線コネクタ 48"/>
        <xdr:cNvCxnSpPr/>
      </xdr:nvCxnSpPr>
      <xdr:spPr bwMode="auto">
        <a:xfrm flipV="1">
          <a:off x="5651500" y="2063794"/>
          <a:ext cx="0" cy="14150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145788</xdr:rowOff>
    </xdr:from>
    <xdr:ext cx="762000" cy="259045"/>
    <xdr:sp macro="" textlink="">
      <xdr:nvSpPr>
        <xdr:cNvPr id="50" name="人口1人当たり決算額の推移最小値テキスト130"/>
        <xdr:cNvSpPr txBox="1"/>
      </xdr:nvSpPr>
      <xdr:spPr>
        <a:xfrm>
          <a:off x="5740400" y="345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2261</xdr:rowOff>
    </xdr:from>
    <xdr:to>
      <xdr:col>30</xdr:col>
      <xdr:colOff>25400</xdr:colOff>
      <xdr:row>20</xdr:row>
      <xdr:rowOff>2261</xdr:rowOff>
    </xdr:to>
    <xdr:cxnSp macro="">
      <xdr:nvCxnSpPr>
        <xdr:cNvPr id="51" name="直線コネクタ 50"/>
        <xdr:cNvCxnSpPr/>
      </xdr:nvCxnSpPr>
      <xdr:spPr bwMode="auto">
        <a:xfrm>
          <a:off x="5562600" y="34788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45146</xdr:rowOff>
    </xdr:from>
    <xdr:ext cx="762000" cy="259045"/>
    <xdr:sp macro="" textlink="">
      <xdr:nvSpPr>
        <xdr:cNvPr id="52" name="人口1人当たり決算額の推移最大値テキスト130"/>
        <xdr:cNvSpPr txBox="1"/>
      </xdr:nvSpPr>
      <xdr:spPr>
        <a:xfrm>
          <a:off x="5740400" y="180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130219</xdr:rowOff>
    </xdr:from>
    <xdr:to>
      <xdr:col>30</xdr:col>
      <xdr:colOff>25400</xdr:colOff>
      <xdr:row>11</xdr:row>
      <xdr:rowOff>130219</xdr:rowOff>
    </xdr:to>
    <xdr:cxnSp macro="">
      <xdr:nvCxnSpPr>
        <xdr:cNvPr id="53" name="直線コネクタ 52"/>
        <xdr:cNvCxnSpPr/>
      </xdr:nvCxnSpPr>
      <xdr:spPr bwMode="auto">
        <a:xfrm>
          <a:off x="5562600" y="2063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108588</xdr:rowOff>
    </xdr:from>
    <xdr:to>
      <xdr:col>29</xdr:col>
      <xdr:colOff>127000</xdr:colOff>
      <xdr:row>15</xdr:row>
      <xdr:rowOff>140935</xdr:rowOff>
    </xdr:to>
    <xdr:cxnSp macro="">
      <xdr:nvCxnSpPr>
        <xdr:cNvPr id="54" name="直線コネクタ 53"/>
        <xdr:cNvCxnSpPr/>
      </xdr:nvCxnSpPr>
      <xdr:spPr bwMode="auto">
        <a:xfrm flipV="1">
          <a:off x="5003800" y="2727963"/>
          <a:ext cx="647700" cy="32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26208</xdr:rowOff>
    </xdr:from>
    <xdr:ext cx="762000" cy="259045"/>
    <xdr:sp macro="" textlink="">
      <xdr:nvSpPr>
        <xdr:cNvPr id="55" name="人口1人当たり決算額の推移平均値テキスト130"/>
        <xdr:cNvSpPr txBox="1"/>
      </xdr:nvSpPr>
      <xdr:spPr>
        <a:xfrm>
          <a:off x="5740400" y="2817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54131</xdr:rowOff>
    </xdr:from>
    <xdr:to>
      <xdr:col>29</xdr:col>
      <xdr:colOff>177800</xdr:colOff>
      <xdr:row>16</xdr:row>
      <xdr:rowOff>155731</xdr:rowOff>
    </xdr:to>
    <xdr:sp macro="" textlink="">
      <xdr:nvSpPr>
        <xdr:cNvPr id="56" name="フローチャート: 判断 55"/>
        <xdr:cNvSpPr/>
      </xdr:nvSpPr>
      <xdr:spPr bwMode="auto">
        <a:xfrm>
          <a:off x="5600700" y="28449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140935</xdr:rowOff>
    </xdr:from>
    <xdr:to>
      <xdr:col>26</xdr:col>
      <xdr:colOff>50800</xdr:colOff>
      <xdr:row>16</xdr:row>
      <xdr:rowOff>36951</xdr:rowOff>
    </xdr:to>
    <xdr:cxnSp macro="">
      <xdr:nvCxnSpPr>
        <xdr:cNvPr id="57" name="直線コネクタ 56"/>
        <xdr:cNvCxnSpPr/>
      </xdr:nvCxnSpPr>
      <xdr:spPr bwMode="auto">
        <a:xfrm flipV="1">
          <a:off x="4305300" y="2760310"/>
          <a:ext cx="698500" cy="674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83763</xdr:rowOff>
    </xdr:from>
    <xdr:to>
      <xdr:col>26</xdr:col>
      <xdr:colOff>101600</xdr:colOff>
      <xdr:row>17</xdr:row>
      <xdr:rowOff>13913</xdr:rowOff>
    </xdr:to>
    <xdr:sp macro="" textlink="">
      <xdr:nvSpPr>
        <xdr:cNvPr id="58" name="フローチャート: 判断 57"/>
        <xdr:cNvSpPr/>
      </xdr:nvSpPr>
      <xdr:spPr bwMode="auto">
        <a:xfrm>
          <a:off x="4953000" y="2874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170140</xdr:rowOff>
    </xdr:from>
    <xdr:ext cx="736600" cy="259045"/>
    <xdr:sp macro="" textlink="">
      <xdr:nvSpPr>
        <xdr:cNvPr id="59" name="テキスト ボックス 58"/>
        <xdr:cNvSpPr txBox="1"/>
      </xdr:nvSpPr>
      <xdr:spPr>
        <a:xfrm>
          <a:off x="4622800" y="2960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36951</xdr:rowOff>
    </xdr:from>
    <xdr:to>
      <xdr:col>22</xdr:col>
      <xdr:colOff>114300</xdr:colOff>
      <xdr:row>16</xdr:row>
      <xdr:rowOff>75755</xdr:rowOff>
    </xdr:to>
    <xdr:cxnSp macro="">
      <xdr:nvCxnSpPr>
        <xdr:cNvPr id="60" name="直線コネクタ 59"/>
        <xdr:cNvCxnSpPr/>
      </xdr:nvCxnSpPr>
      <xdr:spPr bwMode="auto">
        <a:xfrm flipV="1">
          <a:off x="3606800" y="2827776"/>
          <a:ext cx="698500" cy="38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132283</xdr:rowOff>
    </xdr:from>
    <xdr:to>
      <xdr:col>22</xdr:col>
      <xdr:colOff>165100</xdr:colOff>
      <xdr:row>17</xdr:row>
      <xdr:rowOff>62433</xdr:rowOff>
    </xdr:to>
    <xdr:sp macro="" textlink="">
      <xdr:nvSpPr>
        <xdr:cNvPr id="61" name="フローチャート: 判断 60"/>
        <xdr:cNvSpPr/>
      </xdr:nvSpPr>
      <xdr:spPr bwMode="auto">
        <a:xfrm>
          <a:off x="4254500" y="2923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47210</xdr:rowOff>
    </xdr:from>
    <xdr:ext cx="762000" cy="259045"/>
    <xdr:sp macro="" textlink="">
      <xdr:nvSpPr>
        <xdr:cNvPr id="62" name="テキスト ボックス 61"/>
        <xdr:cNvSpPr txBox="1"/>
      </xdr:nvSpPr>
      <xdr:spPr>
        <a:xfrm>
          <a:off x="3924300" y="300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73641</xdr:rowOff>
    </xdr:from>
    <xdr:to>
      <xdr:col>18</xdr:col>
      <xdr:colOff>177800</xdr:colOff>
      <xdr:row>16</xdr:row>
      <xdr:rowOff>75755</xdr:rowOff>
    </xdr:to>
    <xdr:cxnSp macro="">
      <xdr:nvCxnSpPr>
        <xdr:cNvPr id="63" name="直線コネクタ 62"/>
        <xdr:cNvCxnSpPr/>
      </xdr:nvCxnSpPr>
      <xdr:spPr bwMode="auto">
        <a:xfrm>
          <a:off x="2908300" y="2864466"/>
          <a:ext cx="698500" cy="21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148371</xdr:rowOff>
    </xdr:from>
    <xdr:to>
      <xdr:col>19</xdr:col>
      <xdr:colOff>38100</xdr:colOff>
      <xdr:row>17</xdr:row>
      <xdr:rowOff>78521</xdr:rowOff>
    </xdr:to>
    <xdr:sp macro="" textlink="">
      <xdr:nvSpPr>
        <xdr:cNvPr id="64" name="フローチャート: 判断 63"/>
        <xdr:cNvSpPr/>
      </xdr:nvSpPr>
      <xdr:spPr bwMode="auto">
        <a:xfrm>
          <a:off x="3556000" y="29391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63298</xdr:rowOff>
    </xdr:from>
    <xdr:ext cx="762000" cy="259045"/>
    <xdr:sp macro="" textlink="">
      <xdr:nvSpPr>
        <xdr:cNvPr id="65" name="テキスト ボックス 64"/>
        <xdr:cNvSpPr txBox="1"/>
      </xdr:nvSpPr>
      <xdr:spPr>
        <a:xfrm>
          <a:off x="3225800" y="302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153429</xdr:rowOff>
    </xdr:from>
    <xdr:to>
      <xdr:col>15</xdr:col>
      <xdr:colOff>101600</xdr:colOff>
      <xdr:row>17</xdr:row>
      <xdr:rowOff>83579</xdr:rowOff>
    </xdr:to>
    <xdr:sp macro="" textlink="">
      <xdr:nvSpPr>
        <xdr:cNvPr id="66" name="フローチャート: 判断 65"/>
        <xdr:cNvSpPr/>
      </xdr:nvSpPr>
      <xdr:spPr bwMode="auto">
        <a:xfrm>
          <a:off x="2857500" y="29442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68356</xdr:rowOff>
    </xdr:from>
    <xdr:ext cx="762000" cy="259045"/>
    <xdr:sp macro="" textlink="">
      <xdr:nvSpPr>
        <xdr:cNvPr id="67" name="テキスト ボックス 66"/>
        <xdr:cNvSpPr txBox="1"/>
      </xdr:nvSpPr>
      <xdr:spPr>
        <a:xfrm>
          <a:off x="2527300" y="303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57788</xdr:rowOff>
    </xdr:from>
    <xdr:to>
      <xdr:col>29</xdr:col>
      <xdr:colOff>177800</xdr:colOff>
      <xdr:row>15</xdr:row>
      <xdr:rowOff>159388</xdr:rowOff>
    </xdr:to>
    <xdr:sp macro="" textlink="">
      <xdr:nvSpPr>
        <xdr:cNvPr id="73" name="楕円 72"/>
        <xdr:cNvSpPr/>
      </xdr:nvSpPr>
      <xdr:spPr bwMode="auto">
        <a:xfrm>
          <a:off x="5600700" y="2677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74315</xdr:rowOff>
    </xdr:from>
    <xdr:ext cx="762000" cy="259045"/>
    <xdr:sp macro="" textlink="">
      <xdr:nvSpPr>
        <xdr:cNvPr id="74" name="人口1人当たり決算額の推移該当値テキスト130"/>
        <xdr:cNvSpPr txBox="1"/>
      </xdr:nvSpPr>
      <xdr:spPr>
        <a:xfrm>
          <a:off x="5740400" y="252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90135</xdr:rowOff>
    </xdr:from>
    <xdr:to>
      <xdr:col>26</xdr:col>
      <xdr:colOff>101600</xdr:colOff>
      <xdr:row>16</xdr:row>
      <xdr:rowOff>20285</xdr:rowOff>
    </xdr:to>
    <xdr:sp macro="" textlink="">
      <xdr:nvSpPr>
        <xdr:cNvPr id="75" name="楕円 74"/>
        <xdr:cNvSpPr/>
      </xdr:nvSpPr>
      <xdr:spPr bwMode="auto">
        <a:xfrm>
          <a:off x="4953000" y="2709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30462</xdr:rowOff>
    </xdr:from>
    <xdr:ext cx="736600" cy="259045"/>
    <xdr:sp macro="" textlink="">
      <xdr:nvSpPr>
        <xdr:cNvPr id="76" name="テキスト ボックス 75"/>
        <xdr:cNvSpPr txBox="1"/>
      </xdr:nvSpPr>
      <xdr:spPr>
        <a:xfrm>
          <a:off x="4622800" y="2478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157601</xdr:rowOff>
    </xdr:from>
    <xdr:to>
      <xdr:col>22</xdr:col>
      <xdr:colOff>165100</xdr:colOff>
      <xdr:row>16</xdr:row>
      <xdr:rowOff>87751</xdr:rowOff>
    </xdr:to>
    <xdr:sp macro="" textlink="">
      <xdr:nvSpPr>
        <xdr:cNvPr id="77" name="楕円 76"/>
        <xdr:cNvSpPr/>
      </xdr:nvSpPr>
      <xdr:spPr bwMode="auto">
        <a:xfrm>
          <a:off x="4254500" y="2776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97928</xdr:rowOff>
    </xdr:from>
    <xdr:ext cx="762000" cy="259045"/>
    <xdr:sp macro="" textlink="">
      <xdr:nvSpPr>
        <xdr:cNvPr id="78" name="テキスト ボックス 77"/>
        <xdr:cNvSpPr txBox="1"/>
      </xdr:nvSpPr>
      <xdr:spPr>
        <a:xfrm>
          <a:off x="3924300" y="2545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24955</xdr:rowOff>
    </xdr:from>
    <xdr:to>
      <xdr:col>19</xdr:col>
      <xdr:colOff>38100</xdr:colOff>
      <xdr:row>16</xdr:row>
      <xdr:rowOff>126555</xdr:rowOff>
    </xdr:to>
    <xdr:sp macro="" textlink="">
      <xdr:nvSpPr>
        <xdr:cNvPr id="79" name="楕円 78"/>
        <xdr:cNvSpPr/>
      </xdr:nvSpPr>
      <xdr:spPr bwMode="auto">
        <a:xfrm>
          <a:off x="3556000" y="2815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136732</xdr:rowOff>
    </xdr:from>
    <xdr:ext cx="762000" cy="259045"/>
    <xdr:sp macro="" textlink="">
      <xdr:nvSpPr>
        <xdr:cNvPr id="80" name="テキスト ボックス 79"/>
        <xdr:cNvSpPr txBox="1"/>
      </xdr:nvSpPr>
      <xdr:spPr>
        <a:xfrm>
          <a:off x="3225800" y="258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22841</xdr:rowOff>
    </xdr:from>
    <xdr:to>
      <xdr:col>15</xdr:col>
      <xdr:colOff>101600</xdr:colOff>
      <xdr:row>16</xdr:row>
      <xdr:rowOff>124441</xdr:rowOff>
    </xdr:to>
    <xdr:sp macro="" textlink="">
      <xdr:nvSpPr>
        <xdr:cNvPr id="81" name="楕円 80"/>
        <xdr:cNvSpPr/>
      </xdr:nvSpPr>
      <xdr:spPr bwMode="auto">
        <a:xfrm>
          <a:off x="2857500" y="2813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134618</xdr:rowOff>
    </xdr:from>
    <xdr:ext cx="762000" cy="259045"/>
    <xdr:sp macro="" textlink="">
      <xdr:nvSpPr>
        <xdr:cNvPr id="82" name="テキスト ボックス 81"/>
        <xdr:cNvSpPr txBox="1"/>
      </xdr:nvSpPr>
      <xdr:spPr>
        <a:xfrm>
          <a:off x="2527300" y="2582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8" name="直線コネクタ 97"/>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9" name="直線コネクタ 98"/>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100" name="テキスト ボックス 99"/>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1" name="直線コネクタ 100"/>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2" name="テキスト ボックス 101"/>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3" name="直線コネクタ 102"/>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4" name="テキスト ボックス 103"/>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5" name="直線コネクタ 104"/>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6" name="テキスト ボックス 105"/>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279019</xdr:rowOff>
    </xdr:from>
    <xdr:to>
      <xdr:col>29</xdr:col>
      <xdr:colOff>127000</xdr:colOff>
      <xdr:row>37</xdr:row>
      <xdr:rowOff>328054</xdr:rowOff>
    </xdr:to>
    <xdr:cxnSp macro="">
      <xdr:nvCxnSpPr>
        <xdr:cNvPr id="110" name="直線コネクタ 109"/>
        <xdr:cNvCxnSpPr/>
      </xdr:nvCxnSpPr>
      <xdr:spPr bwMode="auto">
        <a:xfrm flipV="1">
          <a:off x="5651500" y="6203569"/>
          <a:ext cx="0" cy="12491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300131</xdr:rowOff>
    </xdr:from>
    <xdr:ext cx="762000" cy="259045"/>
    <xdr:sp macro="" textlink="">
      <xdr:nvSpPr>
        <xdr:cNvPr id="111" name="人口1人当たり決算額の推移最小値テキスト445"/>
        <xdr:cNvSpPr txBox="1"/>
      </xdr:nvSpPr>
      <xdr:spPr>
        <a:xfrm>
          <a:off x="5740400" y="742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328054</xdr:rowOff>
    </xdr:from>
    <xdr:to>
      <xdr:col>30</xdr:col>
      <xdr:colOff>25400</xdr:colOff>
      <xdr:row>37</xdr:row>
      <xdr:rowOff>328054</xdr:rowOff>
    </xdr:to>
    <xdr:cxnSp macro="">
      <xdr:nvCxnSpPr>
        <xdr:cNvPr id="112" name="直線コネクタ 111"/>
        <xdr:cNvCxnSpPr/>
      </xdr:nvCxnSpPr>
      <xdr:spPr bwMode="auto">
        <a:xfrm>
          <a:off x="5562600" y="7452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22496</xdr:rowOff>
    </xdr:from>
    <xdr:ext cx="762000" cy="259045"/>
    <xdr:sp macro="" textlink="">
      <xdr:nvSpPr>
        <xdr:cNvPr id="113" name="人口1人当たり決算額の推移最大値テキスト445"/>
        <xdr:cNvSpPr txBox="1"/>
      </xdr:nvSpPr>
      <xdr:spPr>
        <a:xfrm>
          <a:off x="5740400" y="5947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279019</xdr:rowOff>
    </xdr:from>
    <xdr:to>
      <xdr:col>30</xdr:col>
      <xdr:colOff>25400</xdr:colOff>
      <xdr:row>33</xdr:row>
      <xdr:rowOff>279019</xdr:rowOff>
    </xdr:to>
    <xdr:cxnSp macro="">
      <xdr:nvCxnSpPr>
        <xdr:cNvPr id="114" name="直線コネクタ 113"/>
        <xdr:cNvCxnSpPr/>
      </xdr:nvCxnSpPr>
      <xdr:spPr bwMode="auto">
        <a:xfrm>
          <a:off x="5562600" y="62035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332740</xdr:rowOff>
    </xdr:from>
    <xdr:to>
      <xdr:col>29</xdr:col>
      <xdr:colOff>127000</xdr:colOff>
      <xdr:row>35</xdr:row>
      <xdr:rowOff>47447</xdr:rowOff>
    </xdr:to>
    <xdr:cxnSp macro="">
      <xdr:nvCxnSpPr>
        <xdr:cNvPr id="115" name="直線コネクタ 114"/>
        <xdr:cNvCxnSpPr/>
      </xdr:nvCxnSpPr>
      <xdr:spPr bwMode="auto">
        <a:xfrm flipV="1">
          <a:off x="5003800" y="6600190"/>
          <a:ext cx="647700" cy="576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138574</xdr:rowOff>
    </xdr:from>
    <xdr:ext cx="762000" cy="259045"/>
    <xdr:sp macro="" textlink="">
      <xdr:nvSpPr>
        <xdr:cNvPr id="116" name="人口1人当たり決算額の推移平均値テキスト445"/>
        <xdr:cNvSpPr txBox="1"/>
      </xdr:nvSpPr>
      <xdr:spPr>
        <a:xfrm>
          <a:off x="5740400" y="67489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166497</xdr:rowOff>
    </xdr:from>
    <xdr:to>
      <xdr:col>29</xdr:col>
      <xdr:colOff>177800</xdr:colOff>
      <xdr:row>35</xdr:row>
      <xdr:rowOff>268097</xdr:rowOff>
    </xdr:to>
    <xdr:sp macro="" textlink="">
      <xdr:nvSpPr>
        <xdr:cNvPr id="117" name="フローチャート: 判断 116"/>
        <xdr:cNvSpPr/>
      </xdr:nvSpPr>
      <xdr:spPr bwMode="auto">
        <a:xfrm>
          <a:off x="5600700" y="67768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31445</xdr:rowOff>
    </xdr:from>
    <xdr:to>
      <xdr:col>26</xdr:col>
      <xdr:colOff>50800</xdr:colOff>
      <xdr:row>35</xdr:row>
      <xdr:rowOff>47447</xdr:rowOff>
    </xdr:to>
    <xdr:cxnSp macro="">
      <xdr:nvCxnSpPr>
        <xdr:cNvPr id="118" name="直線コネクタ 117"/>
        <xdr:cNvCxnSpPr/>
      </xdr:nvCxnSpPr>
      <xdr:spPr bwMode="auto">
        <a:xfrm>
          <a:off x="4305300" y="6641795"/>
          <a:ext cx="698500" cy="16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220866</xdr:rowOff>
    </xdr:from>
    <xdr:to>
      <xdr:col>26</xdr:col>
      <xdr:colOff>101600</xdr:colOff>
      <xdr:row>35</xdr:row>
      <xdr:rowOff>322466</xdr:rowOff>
    </xdr:to>
    <xdr:sp macro="" textlink="">
      <xdr:nvSpPr>
        <xdr:cNvPr id="119" name="フローチャート: 判断 118"/>
        <xdr:cNvSpPr/>
      </xdr:nvSpPr>
      <xdr:spPr bwMode="auto">
        <a:xfrm>
          <a:off x="4953000" y="683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307243</xdr:rowOff>
    </xdr:from>
    <xdr:ext cx="736600" cy="259045"/>
    <xdr:sp macro="" textlink="">
      <xdr:nvSpPr>
        <xdr:cNvPr id="120" name="テキスト ボックス 119"/>
        <xdr:cNvSpPr txBox="1"/>
      </xdr:nvSpPr>
      <xdr:spPr>
        <a:xfrm>
          <a:off x="4622800" y="6917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31445</xdr:rowOff>
    </xdr:from>
    <xdr:to>
      <xdr:col>22</xdr:col>
      <xdr:colOff>114300</xdr:colOff>
      <xdr:row>35</xdr:row>
      <xdr:rowOff>139268</xdr:rowOff>
    </xdr:to>
    <xdr:cxnSp macro="">
      <xdr:nvCxnSpPr>
        <xdr:cNvPr id="121" name="直線コネクタ 120"/>
        <xdr:cNvCxnSpPr/>
      </xdr:nvCxnSpPr>
      <xdr:spPr bwMode="auto">
        <a:xfrm flipV="1">
          <a:off x="3606800" y="6641795"/>
          <a:ext cx="698500" cy="1078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229400</xdr:rowOff>
    </xdr:from>
    <xdr:to>
      <xdr:col>22</xdr:col>
      <xdr:colOff>165100</xdr:colOff>
      <xdr:row>35</xdr:row>
      <xdr:rowOff>331000</xdr:rowOff>
    </xdr:to>
    <xdr:sp macro="" textlink="">
      <xdr:nvSpPr>
        <xdr:cNvPr id="122" name="フローチャート: 判断 121"/>
        <xdr:cNvSpPr/>
      </xdr:nvSpPr>
      <xdr:spPr bwMode="auto">
        <a:xfrm>
          <a:off x="4254500" y="6839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315777</xdr:rowOff>
    </xdr:from>
    <xdr:ext cx="762000" cy="259045"/>
    <xdr:sp macro="" textlink="">
      <xdr:nvSpPr>
        <xdr:cNvPr id="123" name="テキスト ボックス 122"/>
        <xdr:cNvSpPr txBox="1"/>
      </xdr:nvSpPr>
      <xdr:spPr>
        <a:xfrm>
          <a:off x="3924300" y="69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139268</xdr:rowOff>
    </xdr:from>
    <xdr:to>
      <xdr:col>18</xdr:col>
      <xdr:colOff>177800</xdr:colOff>
      <xdr:row>35</xdr:row>
      <xdr:rowOff>237261</xdr:rowOff>
    </xdr:to>
    <xdr:cxnSp macro="">
      <xdr:nvCxnSpPr>
        <xdr:cNvPr id="124" name="直線コネクタ 123"/>
        <xdr:cNvCxnSpPr/>
      </xdr:nvCxnSpPr>
      <xdr:spPr bwMode="auto">
        <a:xfrm flipV="1">
          <a:off x="2908300" y="6749618"/>
          <a:ext cx="698500" cy="97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212179</xdr:rowOff>
    </xdr:from>
    <xdr:to>
      <xdr:col>19</xdr:col>
      <xdr:colOff>38100</xdr:colOff>
      <xdr:row>35</xdr:row>
      <xdr:rowOff>313779</xdr:rowOff>
    </xdr:to>
    <xdr:sp macro="" textlink="">
      <xdr:nvSpPr>
        <xdr:cNvPr id="125" name="フローチャート: 判断 124"/>
        <xdr:cNvSpPr/>
      </xdr:nvSpPr>
      <xdr:spPr bwMode="auto">
        <a:xfrm>
          <a:off x="3556000" y="6822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298556</xdr:rowOff>
    </xdr:from>
    <xdr:ext cx="762000" cy="259045"/>
    <xdr:sp macro="" textlink="">
      <xdr:nvSpPr>
        <xdr:cNvPr id="126" name="テキスト ボックス 125"/>
        <xdr:cNvSpPr txBox="1"/>
      </xdr:nvSpPr>
      <xdr:spPr>
        <a:xfrm>
          <a:off x="3225800" y="6908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197739</xdr:rowOff>
    </xdr:from>
    <xdr:to>
      <xdr:col>15</xdr:col>
      <xdr:colOff>101600</xdr:colOff>
      <xdr:row>35</xdr:row>
      <xdr:rowOff>299339</xdr:rowOff>
    </xdr:to>
    <xdr:sp macro="" textlink="">
      <xdr:nvSpPr>
        <xdr:cNvPr id="127" name="フローチャート: 判断 126"/>
        <xdr:cNvSpPr/>
      </xdr:nvSpPr>
      <xdr:spPr bwMode="auto">
        <a:xfrm>
          <a:off x="2857500" y="6808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284116</xdr:rowOff>
    </xdr:from>
    <xdr:ext cx="762000" cy="259045"/>
    <xdr:sp macro="" textlink="">
      <xdr:nvSpPr>
        <xdr:cNvPr id="128" name="テキスト ボックス 127"/>
        <xdr:cNvSpPr txBox="1"/>
      </xdr:nvSpPr>
      <xdr:spPr>
        <a:xfrm>
          <a:off x="2527300" y="6894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281940</xdr:rowOff>
    </xdr:from>
    <xdr:to>
      <xdr:col>29</xdr:col>
      <xdr:colOff>177800</xdr:colOff>
      <xdr:row>35</xdr:row>
      <xdr:rowOff>40640</xdr:rowOff>
    </xdr:to>
    <xdr:sp macro="" textlink="">
      <xdr:nvSpPr>
        <xdr:cNvPr id="134" name="楕円 133"/>
        <xdr:cNvSpPr/>
      </xdr:nvSpPr>
      <xdr:spPr bwMode="auto">
        <a:xfrm>
          <a:off x="5600700" y="6549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127017</xdr:rowOff>
    </xdr:from>
    <xdr:ext cx="762000" cy="259045"/>
    <xdr:sp macro="" textlink="">
      <xdr:nvSpPr>
        <xdr:cNvPr id="135" name="人口1人当たり決算額の推移該当値テキスト445"/>
        <xdr:cNvSpPr txBox="1"/>
      </xdr:nvSpPr>
      <xdr:spPr>
        <a:xfrm>
          <a:off x="5740400" y="6394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339547</xdr:rowOff>
    </xdr:from>
    <xdr:to>
      <xdr:col>26</xdr:col>
      <xdr:colOff>101600</xdr:colOff>
      <xdr:row>35</xdr:row>
      <xdr:rowOff>98247</xdr:rowOff>
    </xdr:to>
    <xdr:sp macro="" textlink="">
      <xdr:nvSpPr>
        <xdr:cNvPr id="136" name="楕円 135"/>
        <xdr:cNvSpPr/>
      </xdr:nvSpPr>
      <xdr:spPr bwMode="auto">
        <a:xfrm>
          <a:off x="4953000" y="6606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108424</xdr:rowOff>
    </xdr:from>
    <xdr:ext cx="736600" cy="259045"/>
    <xdr:sp macro="" textlink="">
      <xdr:nvSpPr>
        <xdr:cNvPr id="137" name="テキスト ボックス 136"/>
        <xdr:cNvSpPr txBox="1"/>
      </xdr:nvSpPr>
      <xdr:spPr>
        <a:xfrm>
          <a:off x="4622800" y="6375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323545</xdr:rowOff>
    </xdr:from>
    <xdr:to>
      <xdr:col>22</xdr:col>
      <xdr:colOff>165100</xdr:colOff>
      <xdr:row>35</xdr:row>
      <xdr:rowOff>82245</xdr:rowOff>
    </xdr:to>
    <xdr:sp macro="" textlink="">
      <xdr:nvSpPr>
        <xdr:cNvPr id="138" name="楕円 137"/>
        <xdr:cNvSpPr/>
      </xdr:nvSpPr>
      <xdr:spPr bwMode="auto">
        <a:xfrm>
          <a:off x="4254500" y="6590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92422</xdr:rowOff>
    </xdr:from>
    <xdr:ext cx="762000" cy="259045"/>
    <xdr:sp macro="" textlink="">
      <xdr:nvSpPr>
        <xdr:cNvPr id="139" name="テキスト ボックス 138"/>
        <xdr:cNvSpPr txBox="1"/>
      </xdr:nvSpPr>
      <xdr:spPr>
        <a:xfrm>
          <a:off x="3924300" y="6359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88468</xdr:rowOff>
    </xdr:from>
    <xdr:to>
      <xdr:col>19</xdr:col>
      <xdr:colOff>38100</xdr:colOff>
      <xdr:row>35</xdr:row>
      <xdr:rowOff>190068</xdr:rowOff>
    </xdr:to>
    <xdr:sp macro="" textlink="">
      <xdr:nvSpPr>
        <xdr:cNvPr id="140" name="楕円 139"/>
        <xdr:cNvSpPr/>
      </xdr:nvSpPr>
      <xdr:spPr bwMode="auto">
        <a:xfrm>
          <a:off x="3556000" y="6698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200245</xdr:rowOff>
    </xdr:from>
    <xdr:ext cx="762000" cy="259045"/>
    <xdr:sp macro="" textlink="">
      <xdr:nvSpPr>
        <xdr:cNvPr id="141" name="テキスト ボックス 140"/>
        <xdr:cNvSpPr txBox="1"/>
      </xdr:nvSpPr>
      <xdr:spPr>
        <a:xfrm>
          <a:off x="3225800" y="6467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186461</xdr:rowOff>
    </xdr:from>
    <xdr:to>
      <xdr:col>15</xdr:col>
      <xdr:colOff>101600</xdr:colOff>
      <xdr:row>35</xdr:row>
      <xdr:rowOff>288061</xdr:rowOff>
    </xdr:to>
    <xdr:sp macro="" textlink="">
      <xdr:nvSpPr>
        <xdr:cNvPr id="142" name="楕円 141"/>
        <xdr:cNvSpPr/>
      </xdr:nvSpPr>
      <xdr:spPr bwMode="auto">
        <a:xfrm>
          <a:off x="2857500" y="67968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298238</xdr:rowOff>
    </xdr:from>
    <xdr:ext cx="762000" cy="259045"/>
    <xdr:sp macro="" textlink="">
      <xdr:nvSpPr>
        <xdr:cNvPr id="143" name="テキスト ボックス 142"/>
        <xdr:cNvSpPr txBox="1"/>
      </xdr:nvSpPr>
      <xdr:spPr>
        <a:xfrm>
          <a:off x="2527300" y="656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福岡県飯塚市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126,555
125,133
213.96
86,199,683
82,318,386
3,378,036
34,429,173
72,271,191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33904</xdr:rowOff>
    </xdr:from>
    <xdr:to>
      <xdr:col>24</xdr:col>
      <xdr:colOff>62865</xdr:colOff>
      <xdr:row>39</xdr:row>
      <xdr:rowOff>21262</xdr:rowOff>
    </xdr:to>
    <xdr:cxnSp macro="">
      <xdr:nvCxnSpPr>
        <xdr:cNvPr id="54" name="直線コネクタ 53"/>
        <xdr:cNvCxnSpPr/>
      </xdr:nvCxnSpPr>
      <xdr:spPr>
        <a:xfrm flipV="1">
          <a:off x="4633595" y="5348854"/>
          <a:ext cx="1270" cy="1358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25089</xdr:rowOff>
    </xdr:from>
    <xdr:ext cx="534377" cy="259045"/>
    <xdr:sp macro="" textlink="">
      <xdr:nvSpPr>
        <xdr:cNvPr id="55" name="人件費最小値テキスト"/>
        <xdr:cNvSpPr txBox="1"/>
      </xdr:nvSpPr>
      <xdr:spPr>
        <a:xfrm>
          <a:off x="4686300" y="671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21262</xdr:rowOff>
    </xdr:from>
    <xdr:to>
      <xdr:col>24</xdr:col>
      <xdr:colOff>152400</xdr:colOff>
      <xdr:row>39</xdr:row>
      <xdr:rowOff>21262</xdr:rowOff>
    </xdr:to>
    <xdr:cxnSp macro="">
      <xdr:nvCxnSpPr>
        <xdr:cNvPr id="56" name="直線コネクタ 55"/>
        <xdr:cNvCxnSpPr/>
      </xdr:nvCxnSpPr>
      <xdr:spPr>
        <a:xfrm>
          <a:off x="4546600" y="670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152031</xdr:rowOff>
    </xdr:from>
    <xdr:ext cx="534377" cy="259045"/>
    <xdr:sp macro="" textlink="">
      <xdr:nvSpPr>
        <xdr:cNvPr id="57" name="人件費最大値テキスト"/>
        <xdr:cNvSpPr txBox="1"/>
      </xdr:nvSpPr>
      <xdr:spPr>
        <a:xfrm>
          <a:off x="4686300" y="512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33904</xdr:rowOff>
    </xdr:from>
    <xdr:to>
      <xdr:col>24</xdr:col>
      <xdr:colOff>152400</xdr:colOff>
      <xdr:row>31</xdr:row>
      <xdr:rowOff>33904</xdr:rowOff>
    </xdr:to>
    <xdr:cxnSp macro="">
      <xdr:nvCxnSpPr>
        <xdr:cNvPr id="58" name="直線コネクタ 57"/>
        <xdr:cNvCxnSpPr/>
      </xdr:nvCxnSpPr>
      <xdr:spPr>
        <a:xfrm>
          <a:off x="4546600" y="5348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110096</xdr:rowOff>
    </xdr:from>
    <xdr:to>
      <xdr:col>24</xdr:col>
      <xdr:colOff>63500</xdr:colOff>
      <xdr:row>35</xdr:row>
      <xdr:rowOff>112931</xdr:rowOff>
    </xdr:to>
    <xdr:cxnSp macro="">
      <xdr:nvCxnSpPr>
        <xdr:cNvPr id="59" name="直線コネクタ 58"/>
        <xdr:cNvCxnSpPr/>
      </xdr:nvCxnSpPr>
      <xdr:spPr>
        <a:xfrm flipV="1">
          <a:off x="3797300" y="6110846"/>
          <a:ext cx="838200" cy="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78277</xdr:rowOff>
    </xdr:from>
    <xdr:ext cx="534377" cy="259045"/>
    <xdr:sp macro="" textlink="">
      <xdr:nvSpPr>
        <xdr:cNvPr id="60" name="人件費平均値テキスト"/>
        <xdr:cNvSpPr txBox="1"/>
      </xdr:nvSpPr>
      <xdr:spPr>
        <a:xfrm>
          <a:off x="4686300" y="6079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99850</xdr:rowOff>
    </xdr:from>
    <xdr:to>
      <xdr:col>24</xdr:col>
      <xdr:colOff>114300</xdr:colOff>
      <xdr:row>36</xdr:row>
      <xdr:rowOff>30000</xdr:rowOff>
    </xdr:to>
    <xdr:sp macro="" textlink="">
      <xdr:nvSpPr>
        <xdr:cNvPr id="61" name="フローチャート: 判断 60"/>
        <xdr:cNvSpPr/>
      </xdr:nvSpPr>
      <xdr:spPr>
        <a:xfrm>
          <a:off x="45847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112931</xdr:rowOff>
    </xdr:from>
    <xdr:to>
      <xdr:col>19</xdr:col>
      <xdr:colOff>177800</xdr:colOff>
      <xdr:row>36</xdr:row>
      <xdr:rowOff>146969</xdr:rowOff>
    </xdr:to>
    <xdr:cxnSp macro="">
      <xdr:nvCxnSpPr>
        <xdr:cNvPr id="62" name="直線コネクタ 61"/>
        <xdr:cNvCxnSpPr/>
      </xdr:nvCxnSpPr>
      <xdr:spPr>
        <a:xfrm flipV="1">
          <a:off x="2908300" y="6113681"/>
          <a:ext cx="889000" cy="20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116698</xdr:rowOff>
    </xdr:from>
    <xdr:to>
      <xdr:col>20</xdr:col>
      <xdr:colOff>38100</xdr:colOff>
      <xdr:row>36</xdr:row>
      <xdr:rowOff>46848</xdr:rowOff>
    </xdr:to>
    <xdr:sp macro="" textlink="">
      <xdr:nvSpPr>
        <xdr:cNvPr id="63" name="フローチャート: 判断 62"/>
        <xdr:cNvSpPr/>
      </xdr:nvSpPr>
      <xdr:spPr>
        <a:xfrm>
          <a:off x="3746500" y="61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37975</xdr:rowOff>
    </xdr:from>
    <xdr:ext cx="534377" cy="259045"/>
    <xdr:sp macro="" textlink="">
      <xdr:nvSpPr>
        <xdr:cNvPr id="64" name="テキスト ボックス 63"/>
        <xdr:cNvSpPr txBox="1"/>
      </xdr:nvSpPr>
      <xdr:spPr>
        <a:xfrm>
          <a:off x="3530111" y="621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143975</xdr:rowOff>
    </xdr:from>
    <xdr:to>
      <xdr:col>15</xdr:col>
      <xdr:colOff>50800</xdr:colOff>
      <xdr:row>36</xdr:row>
      <xdr:rowOff>146969</xdr:rowOff>
    </xdr:to>
    <xdr:cxnSp macro="">
      <xdr:nvCxnSpPr>
        <xdr:cNvPr id="65" name="直線コネクタ 64"/>
        <xdr:cNvCxnSpPr/>
      </xdr:nvCxnSpPr>
      <xdr:spPr>
        <a:xfrm>
          <a:off x="2019300" y="6316175"/>
          <a:ext cx="889000" cy="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46198</xdr:rowOff>
    </xdr:from>
    <xdr:to>
      <xdr:col>15</xdr:col>
      <xdr:colOff>101600</xdr:colOff>
      <xdr:row>36</xdr:row>
      <xdr:rowOff>147798</xdr:rowOff>
    </xdr:to>
    <xdr:sp macro="" textlink="">
      <xdr:nvSpPr>
        <xdr:cNvPr id="66" name="フローチャート: 判断 65"/>
        <xdr:cNvSpPr/>
      </xdr:nvSpPr>
      <xdr:spPr>
        <a:xfrm>
          <a:off x="2857500" y="621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164325</xdr:rowOff>
    </xdr:from>
    <xdr:ext cx="534377" cy="259045"/>
    <xdr:sp macro="" textlink="">
      <xdr:nvSpPr>
        <xdr:cNvPr id="67" name="テキスト ボックス 66"/>
        <xdr:cNvSpPr txBox="1"/>
      </xdr:nvSpPr>
      <xdr:spPr>
        <a:xfrm>
          <a:off x="2641111" y="599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143975</xdr:rowOff>
    </xdr:from>
    <xdr:to>
      <xdr:col>10</xdr:col>
      <xdr:colOff>114300</xdr:colOff>
      <xdr:row>37</xdr:row>
      <xdr:rowOff>2037</xdr:rowOff>
    </xdr:to>
    <xdr:cxnSp macro="">
      <xdr:nvCxnSpPr>
        <xdr:cNvPr id="68" name="直線コネクタ 67"/>
        <xdr:cNvCxnSpPr/>
      </xdr:nvCxnSpPr>
      <xdr:spPr>
        <a:xfrm flipV="1">
          <a:off x="1130300" y="6316175"/>
          <a:ext cx="889000" cy="2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49147</xdr:rowOff>
    </xdr:from>
    <xdr:to>
      <xdr:col>10</xdr:col>
      <xdr:colOff>165100</xdr:colOff>
      <xdr:row>36</xdr:row>
      <xdr:rowOff>150747</xdr:rowOff>
    </xdr:to>
    <xdr:sp macro="" textlink="">
      <xdr:nvSpPr>
        <xdr:cNvPr id="69" name="フローチャート: 判断 68"/>
        <xdr:cNvSpPr/>
      </xdr:nvSpPr>
      <xdr:spPr>
        <a:xfrm>
          <a:off x="1968500" y="622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167274</xdr:rowOff>
    </xdr:from>
    <xdr:ext cx="534377" cy="259045"/>
    <xdr:sp macro="" textlink="">
      <xdr:nvSpPr>
        <xdr:cNvPr id="70" name="テキスト ボックス 69"/>
        <xdr:cNvSpPr txBox="1"/>
      </xdr:nvSpPr>
      <xdr:spPr>
        <a:xfrm>
          <a:off x="1752111" y="599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58085</xdr:rowOff>
    </xdr:from>
    <xdr:to>
      <xdr:col>6</xdr:col>
      <xdr:colOff>38100</xdr:colOff>
      <xdr:row>36</xdr:row>
      <xdr:rowOff>159685</xdr:rowOff>
    </xdr:to>
    <xdr:sp macro="" textlink="">
      <xdr:nvSpPr>
        <xdr:cNvPr id="71" name="フローチャート: 判断 70"/>
        <xdr:cNvSpPr/>
      </xdr:nvSpPr>
      <xdr:spPr>
        <a:xfrm>
          <a:off x="1079500" y="623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4762</xdr:rowOff>
    </xdr:from>
    <xdr:ext cx="534377" cy="259045"/>
    <xdr:sp macro="" textlink="">
      <xdr:nvSpPr>
        <xdr:cNvPr id="72" name="テキスト ボックス 71"/>
        <xdr:cNvSpPr txBox="1"/>
      </xdr:nvSpPr>
      <xdr:spPr>
        <a:xfrm>
          <a:off x="863111" y="600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59296</xdr:rowOff>
    </xdr:from>
    <xdr:to>
      <xdr:col>24</xdr:col>
      <xdr:colOff>114300</xdr:colOff>
      <xdr:row>35</xdr:row>
      <xdr:rowOff>160896</xdr:rowOff>
    </xdr:to>
    <xdr:sp macro="" textlink="">
      <xdr:nvSpPr>
        <xdr:cNvPr id="78" name="楕円 77"/>
        <xdr:cNvSpPr/>
      </xdr:nvSpPr>
      <xdr:spPr>
        <a:xfrm>
          <a:off x="4584700" y="606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82173</xdr:rowOff>
    </xdr:from>
    <xdr:ext cx="534377" cy="259045"/>
    <xdr:sp macro="" textlink="">
      <xdr:nvSpPr>
        <xdr:cNvPr id="79" name="人件費該当値テキスト"/>
        <xdr:cNvSpPr txBox="1"/>
      </xdr:nvSpPr>
      <xdr:spPr>
        <a:xfrm>
          <a:off x="4686300" y="591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62131</xdr:rowOff>
    </xdr:from>
    <xdr:to>
      <xdr:col>20</xdr:col>
      <xdr:colOff>38100</xdr:colOff>
      <xdr:row>35</xdr:row>
      <xdr:rowOff>163731</xdr:rowOff>
    </xdr:to>
    <xdr:sp macro="" textlink="">
      <xdr:nvSpPr>
        <xdr:cNvPr id="80" name="楕円 79"/>
        <xdr:cNvSpPr/>
      </xdr:nvSpPr>
      <xdr:spPr>
        <a:xfrm>
          <a:off x="3746500" y="606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8808</xdr:rowOff>
    </xdr:from>
    <xdr:ext cx="534377" cy="259045"/>
    <xdr:sp macro="" textlink="">
      <xdr:nvSpPr>
        <xdr:cNvPr id="81" name="テキスト ボックス 80"/>
        <xdr:cNvSpPr txBox="1"/>
      </xdr:nvSpPr>
      <xdr:spPr>
        <a:xfrm>
          <a:off x="3530111" y="583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96169</xdr:rowOff>
    </xdr:from>
    <xdr:to>
      <xdr:col>15</xdr:col>
      <xdr:colOff>101600</xdr:colOff>
      <xdr:row>37</xdr:row>
      <xdr:rowOff>26319</xdr:rowOff>
    </xdr:to>
    <xdr:sp macro="" textlink="">
      <xdr:nvSpPr>
        <xdr:cNvPr id="82" name="楕円 81"/>
        <xdr:cNvSpPr/>
      </xdr:nvSpPr>
      <xdr:spPr>
        <a:xfrm>
          <a:off x="2857500" y="626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17446</xdr:rowOff>
    </xdr:from>
    <xdr:ext cx="534377" cy="259045"/>
    <xdr:sp macro="" textlink="">
      <xdr:nvSpPr>
        <xdr:cNvPr id="83" name="テキスト ボックス 82"/>
        <xdr:cNvSpPr txBox="1"/>
      </xdr:nvSpPr>
      <xdr:spPr>
        <a:xfrm>
          <a:off x="2641111" y="636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93175</xdr:rowOff>
    </xdr:from>
    <xdr:to>
      <xdr:col>10</xdr:col>
      <xdr:colOff>165100</xdr:colOff>
      <xdr:row>37</xdr:row>
      <xdr:rowOff>23325</xdr:rowOff>
    </xdr:to>
    <xdr:sp macro="" textlink="">
      <xdr:nvSpPr>
        <xdr:cNvPr id="84" name="楕円 83"/>
        <xdr:cNvSpPr/>
      </xdr:nvSpPr>
      <xdr:spPr>
        <a:xfrm>
          <a:off x="1968500" y="626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14452</xdr:rowOff>
    </xdr:from>
    <xdr:ext cx="534377" cy="259045"/>
    <xdr:sp macro="" textlink="">
      <xdr:nvSpPr>
        <xdr:cNvPr id="85" name="テキスト ボックス 84"/>
        <xdr:cNvSpPr txBox="1"/>
      </xdr:nvSpPr>
      <xdr:spPr>
        <a:xfrm>
          <a:off x="1752111" y="635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122687</xdr:rowOff>
    </xdr:from>
    <xdr:to>
      <xdr:col>6</xdr:col>
      <xdr:colOff>38100</xdr:colOff>
      <xdr:row>37</xdr:row>
      <xdr:rowOff>52837</xdr:rowOff>
    </xdr:to>
    <xdr:sp macro="" textlink="">
      <xdr:nvSpPr>
        <xdr:cNvPr id="86" name="楕円 85"/>
        <xdr:cNvSpPr/>
      </xdr:nvSpPr>
      <xdr:spPr>
        <a:xfrm>
          <a:off x="1079500" y="629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43964</xdr:rowOff>
    </xdr:from>
    <xdr:ext cx="534377" cy="259045"/>
    <xdr:sp macro="" textlink="">
      <xdr:nvSpPr>
        <xdr:cNvPr id="87" name="テキスト ボックス 86"/>
        <xdr:cNvSpPr txBox="1"/>
      </xdr:nvSpPr>
      <xdr:spPr>
        <a:xfrm>
          <a:off x="863111" y="638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64453</xdr:rowOff>
    </xdr:from>
    <xdr:to>
      <xdr:col>24</xdr:col>
      <xdr:colOff>62865</xdr:colOff>
      <xdr:row>59</xdr:row>
      <xdr:rowOff>19895</xdr:rowOff>
    </xdr:to>
    <xdr:cxnSp macro="">
      <xdr:nvCxnSpPr>
        <xdr:cNvPr id="112" name="直線コネクタ 111"/>
        <xdr:cNvCxnSpPr/>
      </xdr:nvCxnSpPr>
      <xdr:spPr>
        <a:xfrm flipV="1">
          <a:off x="4633595" y="8808403"/>
          <a:ext cx="1270" cy="1327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23722</xdr:rowOff>
    </xdr:from>
    <xdr:ext cx="534377" cy="259045"/>
    <xdr:sp macro="" textlink="">
      <xdr:nvSpPr>
        <xdr:cNvPr id="113" name="物件費最小値テキスト"/>
        <xdr:cNvSpPr txBox="1"/>
      </xdr:nvSpPr>
      <xdr:spPr>
        <a:xfrm>
          <a:off x="4686300" y="1013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19895</xdr:rowOff>
    </xdr:from>
    <xdr:to>
      <xdr:col>24</xdr:col>
      <xdr:colOff>152400</xdr:colOff>
      <xdr:row>59</xdr:row>
      <xdr:rowOff>19895</xdr:rowOff>
    </xdr:to>
    <xdr:cxnSp macro="">
      <xdr:nvCxnSpPr>
        <xdr:cNvPr id="114" name="直線コネクタ 113"/>
        <xdr:cNvCxnSpPr/>
      </xdr:nvCxnSpPr>
      <xdr:spPr>
        <a:xfrm>
          <a:off x="4546600" y="10135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11130</xdr:rowOff>
    </xdr:from>
    <xdr:ext cx="599010" cy="259045"/>
    <xdr:sp macro="" textlink="">
      <xdr:nvSpPr>
        <xdr:cNvPr id="115" name="物件費最大値テキスト"/>
        <xdr:cNvSpPr txBox="1"/>
      </xdr:nvSpPr>
      <xdr:spPr>
        <a:xfrm>
          <a:off x="4686300" y="858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64453</xdr:rowOff>
    </xdr:from>
    <xdr:to>
      <xdr:col>24</xdr:col>
      <xdr:colOff>152400</xdr:colOff>
      <xdr:row>51</xdr:row>
      <xdr:rowOff>64453</xdr:rowOff>
    </xdr:to>
    <xdr:cxnSp macro="">
      <xdr:nvCxnSpPr>
        <xdr:cNvPr id="116" name="直線コネクタ 115"/>
        <xdr:cNvCxnSpPr/>
      </xdr:nvCxnSpPr>
      <xdr:spPr>
        <a:xfrm>
          <a:off x="4546600" y="880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165151</xdr:rowOff>
    </xdr:from>
    <xdr:to>
      <xdr:col>24</xdr:col>
      <xdr:colOff>63500</xdr:colOff>
      <xdr:row>56</xdr:row>
      <xdr:rowOff>44203</xdr:rowOff>
    </xdr:to>
    <xdr:cxnSp macro="">
      <xdr:nvCxnSpPr>
        <xdr:cNvPr id="117" name="直線コネクタ 116"/>
        <xdr:cNvCxnSpPr/>
      </xdr:nvCxnSpPr>
      <xdr:spPr>
        <a:xfrm flipV="1">
          <a:off x="3797300" y="9594901"/>
          <a:ext cx="838200" cy="50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20388</xdr:rowOff>
    </xdr:from>
    <xdr:ext cx="534377" cy="259045"/>
    <xdr:sp macro="" textlink="">
      <xdr:nvSpPr>
        <xdr:cNvPr id="118" name="物件費平均値テキスト"/>
        <xdr:cNvSpPr txBox="1"/>
      </xdr:nvSpPr>
      <xdr:spPr>
        <a:xfrm>
          <a:off x="4686300" y="9621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41961</xdr:rowOff>
    </xdr:from>
    <xdr:to>
      <xdr:col>24</xdr:col>
      <xdr:colOff>114300</xdr:colOff>
      <xdr:row>56</xdr:row>
      <xdr:rowOff>143561</xdr:rowOff>
    </xdr:to>
    <xdr:sp macro="" textlink="">
      <xdr:nvSpPr>
        <xdr:cNvPr id="119" name="フローチャート: 判断 118"/>
        <xdr:cNvSpPr/>
      </xdr:nvSpPr>
      <xdr:spPr>
        <a:xfrm>
          <a:off x="4584700" y="9643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44203</xdr:rowOff>
    </xdr:from>
    <xdr:to>
      <xdr:col>19</xdr:col>
      <xdr:colOff>177800</xdr:colOff>
      <xdr:row>57</xdr:row>
      <xdr:rowOff>17380</xdr:rowOff>
    </xdr:to>
    <xdr:cxnSp macro="">
      <xdr:nvCxnSpPr>
        <xdr:cNvPr id="120" name="直線コネクタ 119"/>
        <xdr:cNvCxnSpPr/>
      </xdr:nvCxnSpPr>
      <xdr:spPr>
        <a:xfrm flipV="1">
          <a:off x="2908300" y="9645403"/>
          <a:ext cx="889000" cy="144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165633</xdr:rowOff>
    </xdr:from>
    <xdr:to>
      <xdr:col>20</xdr:col>
      <xdr:colOff>38100</xdr:colOff>
      <xdr:row>57</xdr:row>
      <xdr:rowOff>95783</xdr:rowOff>
    </xdr:to>
    <xdr:sp macro="" textlink="">
      <xdr:nvSpPr>
        <xdr:cNvPr id="121" name="フローチャート: 判断 120"/>
        <xdr:cNvSpPr/>
      </xdr:nvSpPr>
      <xdr:spPr>
        <a:xfrm>
          <a:off x="3746500" y="976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86910</xdr:rowOff>
    </xdr:from>
    <xdr:ext cx="534377" cy="259045"/>
    <xdr:sp macro="" textlink="">
      <xdr:nvSpPr>
        <xdr:cNvPr id="122" name="テキスト ボックス 121"/>
        <xdr:cNvSpPr txBox="1"/>
      </xdr:nvSpPr>
      <xdr:spPr>
        <a:xfrm>
          <a:off x="3530111" y="985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129089</xdr:rowOff>
    </xdr:from>
    <xdr:to>
      <xdr:col>15</xdr:col>
      <xdr:colOff>50800</xdr:colOff>
      <xdr:row>57</xdr:row>
      <xdr:rowOff>17380</xdr:rowOff>
    </xdr:to>
    <xdr:cxnSp macro="">
      <xdr:nvCxnSpPr>
        <xdr:cNvPr id="123" name="直線コネクタ 122"/>
        <xdr:cNvCxnSpPr/>
      </xdr:nvCxnSpPr>
      <xdr:spPr>
        <a:xfrm>
          <a:off x="2019300" y="9730289"/>
          <a:ext cx="889000" cy="59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23902</xdr:rowOff>
    </xdr:from>
    <xdr:to>
      <xdr:col>15</xdr:col>
      <xdr:colOff>101600</xdr:colOff>
      <xdr:row>57</xdr:row>
      <xdr:rowOff>125502</xdr:rowOff>
    </xdr:to>
    <xdr:sp macro="" textlink="">
      <xdr:nvSpPr>
        <xdr:cNvPr id="124" name="フローチャート: 判断 123"/>
        <xdr:cNvSpPr/>
      </xdr:nvSpPr>
      <xdr:spPr>
        <a:xfrm>
          <a:off x="2857500" y="979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116629</xdr:rowOff>
    </xdr:from>
    <xdr:ext cx="534377" cy="259045"/>
    <xdr:sp macro="" textlink="">
      <xdr:nvSpPr>
        <xdr:cNvPr id="125" name="テキスト ボックス 124"/>
        <xdr:cNvSpPr txBox="1"/>
      </xdr:nvSpPr>
      <xdr:spPr>
        <a:xfrm>
          <a:off x="2641111" y="988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129089</xdr:rowOff>
    </xdr:from>
    <xdr:to>
      <xdr:col>10</xdr:col>
      <xdr:colOff>114300</xdr:colOff>
      <xdr:row>57</xdr:row>
      <xdr:rowOff>41307</xdr:rowOff>
    </xdr:to>
    <xdr:cxnSp macro="">
      <xdr:nvCxnSpPr>
        <xdr:cNvPr id="126" name="直線コネクタ 125"/>
        <xdr:cNvCxnSpPr/>
      </xdr:nvCxnSpPr>
      <xdr:spPr>
        <a:xfrm flipV="1">
          <a:off x="1130300" y="9730289"/>
          <a:ext cx="889000" cy="8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72669</xdr:rowOff>
    </xdr:from>
    <xdr:to>
      <xdr:col>10</xdr:col>
      <xdr:colOff>165100</xdr:colOff>
      <xdr:row>58</xdr:row>
      <xdr:rowOff>2819</xdr:rowOff>
    </xdr:to>
    <xdr:sp macro="" textlink="">
      <xdr:nvSpPr>
        <xdr:cNvPr id="127" name="フローチャート: 判断 126"/>
        <xdr:cNvSpPr/>
      </xdr:nvSpPr>
      <xdr:spPr>
        <a:xfrm>
          <a:off x="1968500" y="984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165396</xdr:rowOff>
    </xdr:from>
    <xdr:ext cx="534377" cy="259045"/>
    <xdr:sp macro="" textlink="">
      <xdr:nvSpPr>
        <xdr:cNvPr id="128" name="テキスト ボックス 127"/>
        <xdr:cNvSpPr txBox="1"/>
      </xdr:nvSpPr>
      <xdr:spPr>
        <a:xfrm>
          <a:off x="1752111" y="993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106712</xdr:rowOff>
    </xdr:from>
    <xdr:to>
      <xdr:col>6</xdr:col>
      <xdr:colOff>38100</xdr:colOff>
      <xdr:row>58</xdr:row>
      <xdr:rowOff>36862</xdr:rowOff>
    </xdr:to>
    <xdr:sp macro="" textlink="">
      <xdr:nvSpPr>
        <xdr:cNvPr id="129" name="フローチャート: 判断 128"/>
        <xdr:cNvSpPr/>
      </xdr:nvSpPr>
      <xdr:spPr>
        <a:xfrm>
          <a:off x="1079500" y="98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27989</xdr:rowOff>
    </xdr:from>
    <xdr:ext cx="534377" cy="259045"/>
    <xdr:sp macro="" textlink="">
      <xdr:nvSpPr>
        <xdr:cNvPr id="130" name="テキスト ボックス 129"/>
        <xdr:cNvSpPr txBox="1"/>
      </xdr:nvSpPr>
      <xdr:spPr>
        <a:xfrm>
          <a:off x="863111" y="997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114351</xdr:rowOff>
    </xdr:from>
    <xdr:to>
      <xdr:col>24</xdr:col>
      <xdr:colOff>114300</xdr:colOff>
      <xdr:row>56</xdr:row>
      <xdr:rowOff>44501</xdr:rowOff>
    </xdr:to>
    <xdr:sp macro="" textlink="">
      <xdr:nvSpPr>
        <xdr:cNvPr id="136" name="楕円 135"/>
        <xdr:cNvSpPr/>
      </xdr:nvSpPr>
      <xdr:spPr>
        <a:xfrm>
          <a:off x="4584700" y="954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137228</xdr:rowOff>
    </xdr:from>
    <xdr:ext cx="534377" cy="259045"/>
    <xdr:sp macro="" textlink="">
      <xdr:nvSpPr>
        <xdr:cNvPr id="137" name="物件費該当値テキスト"/>
        <xdr:cNvSpPr txBox="1"/>
      </xdr:nvSpPr>
      <xdr:spPr>
        <a:xfrm>
          <a:off x="4686300" y="939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164853</xdr:rowOff>
    </xdr:from>
    <xdr:to>
      <xdr:col>20</xdr:col>
      <xdr:colOff>38100</xdr:colOff>
      <xdr:row>56</xdr:row>
      <xdr:rowOff>95003</xdr:rowOff>
    </xdr:to>
    <xdr:sp macro="" textlink="">
      <xdr:nvSpPr>
        <xdr:cNvPr id="138" name="楕円 137"/>
        <xdr:cNvSpPr/>
      </xdr:nvSpPr>
      <xdr:spPr>
        <a:xfrm>
          <a:off x="3746500" y="959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111530</xdr:rowOff>
    </xdr:from>
    <xdr:ext cx="534377" cy="259045"/>
    <xdr:sp macro="" textlink="">
      <xdr:nvSpPr>
        <xdr:cNvPr id="139" name="テキスト ボックス 138"/>
        <xdr:cNvSpPr txBox="1"/>
      </xdr:nvSpPr>
      <xdr:spPr>
        <a:xfrm>
          <a:off x="3530111" y="9369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138030</xdr:rowOff>
    </xdr:from>
    <xdr:to>
      <xdr:col>15</xdr:col>
      <xdr:colOff>101600</xdr:colOff>
      <xdr:row>57</xdr:row>
      <xdr:rowOff>68180</xdr:rowOff>
    </xdr:to>
    <xdr:sp macro="" textlink="">
      <xdr:nvSpPr>
        <xdr:cNvPr id="140" name="楕円 139"/>
        <xdr:cNvSpPr/>
      </xdr:nvSpPr>
      <xdr:spPr>
        <a:xfrm>
          <a:off x="2857500" y="973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84707</xdr:rowOff>
    </xdr:from>
    <xdr:ext cx="534377" cy="259045"/>
    <xdr:sp macro="" textlink="">
      <xdr:nvSpPr>
        <xdr:cNvPr id="141" name="テキスト ボックス 140"/>
        <xdr:cNvSpPr txBox="1"/>
      </xdr:nvSpPr>
      <xdr:spPr>
        <a:xfrm>
          <a:off x="2641111" y="951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78289</xdr:rowOff>
    </xdr:from>
    <xdr:to>
      <xdr:col>10</xdr:col>
      <xdr:colOff>165100</xdr:colOff>
      <xdr:row>57</xdr:row>
      <xdr:rowOff>8439</xdr:rowOff>
    </xdr:to>
    <xdr:sp macro="" textlink="">
      <xdr:nvSpPr>
        <xdr:cNvPr id="142" name="楕円 141"/>
        <xdr:cNvSpPr/>
      </xdr:nvSpPr>
      <xdr:spPr>
        <a:xfrm>
          <a:off x="1968500" y="967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24966</xdr:rowOff>
    </xdr:from>
    <xdr:ext cx="534377" cy="259045"/>
    <xdr:sp macro="" textlink="">
      <xdr:nvSpPr>
        <xdr:cNvPr id="143" name="テキスト ボックス 142"/>
        <xdr:cNvSpPr txBox="1"/>
      </xdr:nvSpPr>
      <xdr:spPr>
        <a:xfrm>
          <a:off x="1752111" y="945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161957</xdr:rowOff>
    </xdr:from>
    <xdr:to>
      <xdr:col>6</xdr:col>
      <xdr:colOff>38100</xdr:colOff>
      <xdr:row>57</xdr:row>
      <xdr:rowOff>92107</xdr:rowOff>
    </xdr:to>
    <xdr:sp macro="" textlink="">
      <xdr:nvSpPr>
        <xdr:cNvPr id="144" name="楕円 143"/>
        <xdr:cNvSpPr/>
      </xdr:nvSpPr>
      <xdr:spPr>
        <a:xfrm>
          <a:off x="1079500" y="976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108634</xdr:rowOff>
    </xdr:from>
    <xdr:ext cx="534377" cy="259045"/>
    <xdr:sp macro="" textlink="">
      <xdr:nvSpPr>
        <xdr:cNvPr id="145" name="テキスト ボックス 144"/>
        <xdr:cNvSpPr txBox="1"/>
      </xdr:nvSpPr>
      <xdr:spPr>
        <a:xfrm>
          <a:off x="863111" y="953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121698</xdr:rowOff>
    </xdr:from>
    <xdr:to>
      <xdr:col>24</xdr:col>
      <xdr:colOff>62865</xdr:colOff>
      <xdr:row>77</xdr:row>
      <xdr:rowOff>153815</xdr:rowOff>
    </xdr:to>
    <xdr:cxnSp macro="">
      <xdr:nvCxnSpPr>
        <xdr:cNvPr id="165" name="直線コネクタ 164"/>
        <xdr:cNvCxnSpPr/>
      </xdr:nvCxnSpPr>
      <xdr:spPr>
        <a:xfrm flipV="1">
          <a:off x="4633595" y="12123198"/>
          <a:ext cx="1270" cy="1232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157642</xdr:rowOff>
    </xdr:from>
    <xdr:ext cx="378565" cy="259045"/>
    <xdr:sp macro="" textlink="">
      <xdr:nvSpPr>
        <xdr:cNvPr id="166" name="維持補修費最小値テキスト"/>
        <xdr:cNvSpPr txBox="1"/>
      </xdr:nvSpPr>
      <xdr:spPr>
        <a:xfrm>
          <a:off x="4686300" y="13359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153815</xdr:rowOff>
    </xdr:from>
    <xdr:to>
      <xdr:col>24</xdr:col>
      <xdr:colOff>152400</xdr:colOff>
      <xdr:row>77</xdr:row>
      <xdr:rowOff>153815</xdr:rowOff>
    </xdr:to>
    <xdr:cxnSp macro="">
      <xdr:nvCxnSpPr>
        <xdr:cNvPr id="167" name="直線コネクタ 166"/>
        <xdr:cNvCxnSpPr/>
      </xdr:nvCxnSpPr>
      <xdr:spPr>
        <a:xfrm>
          <a:off x="4546600" y="1335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68375</xdr:rowOff>
    </xdr:from>
    <xdr:ext cx="534377" cy="259045"/>
    <xdr:sp macro="" textlink="">
      <xdr:nvSpPr>
        <xdr:cNvPr id="168" name="維持補修費最大値テキスト"/>
        <xdr:cNvSpPr txBox="1"/>
      </xdr:nvSpPr>
      <xdr:spPr>
        <a:xfrm>
          <a:off x="4686300" y="1189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121698</xdr:rowOff>
    </xdr:from>
    <xdr:to>
      <xdr:col>24</xdr:col>
      <xdr:colOff>152400</xdr:colOff>
      <xdr:row>70</xdr:row>
      <xdr:rowOff>121698</xdr:rowOff>
    </xdr:to>
    <xdr:cxnSp macro="">
      <xdr:nvCxnSpPr>
        <xdr:cNvPr id="169" name="直線コネクタ 168"/>
        <xdr:cNvCxnSpPr/>
      </xdr:nvCxnSpPr>
      <xdr:spPr>
        <a:xfrm>
          <a:off x="4546600" y="1212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34430</xdr:rowOff>
    </xdr:from>
    <xdr:to>
      <xdr:col>24</xdr:col>
      <xdr:colOff>63500</xdr:colOff>
      <xdr:row>76</xdr:row>
      <xdr:rowOff>39915</xdr:rowOff>
    </xdr:to>
    <xdr:cxnSp macro="">
      <xdr:nvCxnSpPr>
        <xdr:cNvPr id="170" name="直線コネクタ 169"/>
        <xdr:cNvCxnSpPr/>
      </xdr:nvCxnSpPr>
      <xdr:spPr>
        <a:xfrm flipV="1">
          <a:off x="3797300" y="13064630"/>
          <a:ext cx="838200" cy="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73671</xdr:rowOff>
    </xdr:from>
    <xdr:ext cx="469744" cy="259045"/>
    <xdr:sp macro="" textlink="">
      <xdr:nvSpPr>
        <xdr:cNvPr id="171" name="維持補修費平均値テキスト"/>
        <xdr:cNvSpPr txBox="1"/>
      </xdr:nvSpPr>
      <xdr:spPr>
        <a:xfrm>
          <a:off x="4686300" y="131038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95244</xdr:rowOff>
    </xdr:from>
    <xdr:to>
      <xdr:col>24</xdr:col>
      <xdr:colOff>114300</xdr:colOff>
      <xdr:row>77</xdr:row>
      <xdr:rowOff>25394</xdr:rowOff>
    </xdr:to>
    <xdr:sp macro="" textlink="">
      <xdr:nvSpPr>
        <xdr:cNvPr id="172" name="フローチャート: 判断 171"/>
        <xdr:cNvSpPr/>
      </xdr:nvSpPr>
      <xdr:spPr>
        <a:xfrm>
          <a:off x="4584700" y="1312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39915</xdr:rowOff>
    </xdr:from>
    <xdr:to>
      <xdr:col>19</xdr:col>
      <xdr:colOff>177800</xdr:colOff>
      <xdr:row>76</xdr:row>
      <xdr:rowOff>70892</xdr:rowOff>
    </xdr:to>
    <xdr:cxnSp macro="">
      <xdr:nvCxnSpPr>
        <xdr:cNvPr id="173" name="直線コネクタ 172"/>
        <xdr:cNvCxnSpPr/>
      </xdr:nvCxnSpPr>
      <xdr:spPr>
        <a:xfrm flipV="1">
          <a:off x="2908300" y="13070115"/>
          <a:ext cx="889000" cy="30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112903</xdr:rowOff>
    </xdr:from>
    <xdr:to>
      <xdr:col>20</xdr:col>
      <xdr:colOff>38100</xdr:colOff>
      <xdr:row>77</xdr:row>
      <xdr:rowOff>43053</xdr:rowOff>
    </xdr:to>
    <xdr:sp macro="" textlink="">
      <xdr:nvSpPr>
        <xdr:cNvPr id="174" name="フローチャート: 判断 173"/>
        <xdr:cNvSpPr/>
      </xdr:nvSpPr>
      <xdr:spPr>
        <a:xfrm>
          <a:off x="3746500" y="1314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34180</xdr:rowOff>
    </xdr:from>
    <xdr:ext cx="469744" cy="259045"/>
    <xdr:sp macro="" textlink="">
      <xdr:nvSpPr>
        <xdr:cNvPr id="175" name="テキスト ボックス 174"/>
        <xdr:cNvSpPr txBox="1"/>
      </xdr:nvSpPr>
      <xdr:spPr>
        <a:xfrm>
          <a:off x="3562428" y="13235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161303</xdr:rowOff>
    </xdr:from>
    <xdr:to>
      <xdr:col>15</xdr:col>
      <xdr:colOff>50800</xdr:colOff>
      <xdr:row>76</xdr:row>
      <xdr:rowOff>70892</xdr:rowOff>
    </xdr:to>
    <xdr:cxnSp macro="">
      <xdr:nvCxnSpPr>
        <xdr:cNvPr id="176" name="直線コネクタ 175"/>
        <xdr:cNvCxnSpPr/>
      </xdr:nvCxnSpPr>
      <xdr:spPr>
        <a:xfrm>
          <a:off x="2019300" y="13020053"/>
          <a:ext cx="889000" cy="8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124504</xdr:rowOff>
    </xdr:from>
    <xdr:to>
      <xdr:col>15</xdr:col>
      <xdr:colOff>101600</xdr:colOff>
      <xdr:row>77</xdr:row>
      <xdr:rowOff>54654</xdr:rowOff>
    </xdr:to>
    <xdr:sp macro="" textlink="">
      <xdr:nvSpPr>
        <xdr:cNvPr id="177" name="フローチャート: 判断 176"/>
        <xdr:cNvSpPr/>
      </xdr:nvSpPr>
      <xdr:spPr>
        <a:xfrm>
          <a:off x="2857500" y="1315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45781</xdr:rowOff>
    </xdr:from>
    <xdr:ext cx="469744" cy="259045"/>
    <xdr:sp macro="" textlink="">
      <xdr:nvSpPr>
        <xdr:cNvPr id="178" name="テキスト ボックス 177"/>
        <xdr:cNvSpPr txBox="1"/>
      </xdr:nvSpPr>
      <xdr:spPr>
        <a:xfrm>
          <a:off x="2673428" y="13247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161303</xdr:rowOff>
    </xdr:from>
    <xdr:to>
      <xdr:col>10</xdr:col>
      <xdr:colOff>114300</xdr:colOff>
      <xdr:row>76</xdr:row>
      <xdr:rowOff>27229</xdr:rowOff>
    </xdr:to>
    <xdr:cxnSp macro="">
      <xdr:nvCxnSpPr>
        <xdr:cNvPr id="179" name="直線コネクタ 178"/>
        <xdr:cNvCxnSpPr/>
      </xdr:nvCxnSpPr>
      <xdr:spPr>
        <a:xfrm flipV="1">
          <a:off x="1130300" y="13020053"/>
          <a:ext cx="889000" cy="3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120047</xdr:rowOff>
    </xdr:from>
    <xdr:to>
      <xdr:col>10</xdr:col>
      <xdr:colOff>165100</xdr:colOff>
      <xdr:row>77</xdr:row>
      <xdr:rowOff>50197</xdr:rowOff>
    </xdr:to>
    <xdr:sp macro="" textlink="">
      <xdr:nvSpPr>
        <xdr:cNvPr id="180" name="フローチャート: 判断 179"/>
        <xdr:cNvSpPr/>
      </xdr:nvSpPr>
      <xdr:spPr>
        <a:xfrm>
          <a:off x="1968500" y="1315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41324</xdr:rowOff>
    </xdr:from>
    <xdr:ext cx="469744" cy="259045"/>
    <xdr:sp macro="" textlink="">
      <xdr:nvSpPr>
        <xdr:cNvPr id="181" name="テキスト ボックス 180"/>
        <xdr:cNvSpPr txBox="1"/>
      </xdr:nvSpPr>
      <xdr:spPr>
        <a:xfrm>
          <a:off x="1784428" y="13242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122504</xdr:rowOff>
    </xdr:from>
    <xdr:to>
      <xdr:col>6</xdr:col>
      <xdr:colOff>38100</xdr:colOff>
      <xdr:row>77</xdr:row>
      <xdr:rowOff>52654</xdr:rowOff>
    </xdr:to>
    <xdr:sp macro="" textlink="">
      <xdr:nvSpPr>
        <xdr:cNvPr id="182" name="フローチャート: 判断 181"/>
        <xdr:cNvSpPr/>
      </xdr:nvSpPr>
      <xdr:spPr>
        <a:xfrm>
          <a:off x="1079500" y="131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43781</xdr:rowOff>
    </xdr:from>
    <xdr:ext cx="469744" cy="259045"/>
    <xdr:sp macro="" textlink="">
      <xdr:nvSpPr>
        <xdr:cNvPr id="183" name="テキスト ボックス 182"/>
        <xdr:cNvSpPr txBox="1"/>
      </xdr:nvSpPr>
      <xdr:spPr>
        <a:xfrm>
          <a:off x="895428" y="13245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155080</xdr:rowOff>
    </xdr:from>
    <xdr:to>
      <xdr:col>24</xdr:col>
      <xdr:colOff>114300</xdr:colOff>
      <xdr:row>76</xdr:row>
      <xdr:rowOff>85230</xdr:rowOff>
    </xdr:to>
    <xdr:sp macro="" textlink="">
      <xdr:nvSpPr>
        <xdr:cNvPr id="189" name="楕円 188"/>
        <xdr:cNvSpPr/>
      </xdr:nvSpPr>
      <xdr:spPr>
        <a:xfrm>
          <a:off x="4584700" y="130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6507</xdr:rowOff>
    </xdr:from>
    <xdr:ext cx="469744" cy="259045"/>
    <xdr:sp macro="" textlink="">
      <xdr:nvSpPr>
        <xdr:cNvPr id="190" name="維持補修費該当値テキスト"/>
        <xdr:cNvSpPr txBox="1"/>
      </xdr:nvSpPr>
      <xdr:spPr>
        <a:xfrm>
          <a:off x="4686300" y="1286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160565</xdr:rowOff>
    </xdr:from>
    <xdr:to>
      <xdr:col>20</xdr:col>
      <xdr:colOff>38100</xdr:colOff>
      <xdr:row>76</xdr:row>
      <xdr:rowOff>90715</xdr:rowOff>
    </xdr:to>
    <xdr:sp macro="" textlink="">
      <xdr:nvSpPr>
        <xdr:cNvPr id="191" name="楕円 190"/>
        <xdr:cNvSpPr/>
      </xdr:nvSpPr>
      <xdr:spPr>
        <a:xfrm>
          <a:off x="3746500" y="1301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107243</xdr:rowOff>
    </xdr:from>
    <xdr:ext cx="469744" cy="259045"/>
    <xdr:sp macro="" textlink="">
      <xdr:nvSpPr>
        <xdr:cNvPr id="192" name="テキスト ボックス 191"/>
        <xdr:cNvSpPr txBox="1"/>
      </xdr:nvSpPr>
      <xdr:spPr>
        <a:xfrm>
          <a:off x="3562428" y="1279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20092</xdr:rowOff>
    </xdr:from>
    <xdr:to>
      <xdr:col>15</xdr:col>
      <xdr:colOff>101600</xdr:colOff>
      <xdr:row>76</xdr:row>
      <xdr:rowOff>121692</xdr:rowOff>
    </xdr:to>
    <xdr:sp macro="" textlink="">
      <xdr:nvSpPr>
        <xdr:cNvPr id="193" name="楕円 192"/>
        <xdr:cNvSpPr/>
      </xdr:nvSpPr>
      <xdr:spPr>
        <a:xfrm>
          <a:off x="2857500" y="1305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138218</xdr:rowOff>
    </xdr:from>
    <xdr:ext cx="469744" cy="259045"/>
    <xdr:sp macro="" textlink="">
      <xdr:nvSpPr>
        <xdr:cNvPr id="194" name="テキスト ボックス 193"/>
        <xdr:cNvSpPr txBox="1"/>
      </xdr:nvSpPr>
      <xdr:spPr>
        <a:xfrm>
          <a:off x="2673428" y="12825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110503</xdr:rowOff>
    </xdr:from>
    <xdr:to>
      <xdr:col>10</xdr:col>
      <xdr:colOff>165100</xdr:colOff>
      <xdr:row>76</xdr:row>
      <xdr:rowOff>40652</xdr:rowOff>
    </xdr:to>
    <xdr:sp macro="" textlink="">
      <xdr:nvSpPr>
        <xdr:cNvPr id="195" name="楕円 194"/>
        <xdr:cNvSpPr/>
      </xdr:nvSpPr>
      <xdr:spPr>
        <a:xfrm>
          <a:off x="1968500" y="129692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57180</xdr:rowOff>
    </xdr:from>
    <xdr:ext cx="469744" cy="259045"/>
    <xdr:sp macro="" textlink="">
      <xdr:nvSpPr>
        <xdr:cNvPr id="196" name="テキスト ボックス 195"/>
        <xdr:cNvSpPr txBox="1"/>
      </xdr:nvSpPr>
      <xdr:spPr>
        <a:xfrm>
          <a:off x="1784428" y="12744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147879</xdr:rowOff>
    </xdr:from>
    <xdr:to>
      <xdr:col>6</xdr:col>
      <xdr:colOff>38100</xdr:colOff>
      <xdr:row>76</xdr:row>
      <xdr:rowOff>78029</xdr:rowOff>
    </xdr:to>
    <xdr:sp macro="" textlink="">
      <xdr:nvSpPr>
        <xdr:cNvPr id="197" name="楕円 196"/>
        <xdr:cNvSpPr/>
      </xdr:nvSpPr>
      <xdr:spPr>
        <a:xfrm>
          <a:off x="1079500" y="1300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94556</xdr:rowOff>
    </xdr:from>
    <xdr:ext cx="469744" cy="259045"/>
    <xdr:sp macro="" textlink="">
      <xdr:nvSpPr>
        <xdr:cNvPr id="198" name="テキスト ボックス 197"/>
        <xdr:cNvSpPr txBox="1"/>
      </xdr:nvSpPr>
      <xdr:spPr>
        <a:xfrm>
          <a:off x="895428" y="1278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0" name="直線コネクタ 20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97</xdr:row>
      <xdr:rowOff>168927</xdr:rowOff>
    </xdr:from>
    <xdr:ext cx="595419" cy="259045"/>
    <xdr:sp macro="" textlink="">
      <xdr:nvSpPr>
        <xdr:cNvPr id="211" name="テキスト ボックス 210"/>
        <xdr:cNvSpPr txBox="1"/>
      </xdr:nvSpPr>
      <xdr:spPr>
        <a:xfrm>
          <a:off x="166581" y="16799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2" name="直線コネクタ 21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3" name="テキスト ボックス 212"/>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4" name="直線コネクタ 21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5" name="テキスト ボックス 214"/>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6" name="直線コネクタ 21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7" name="テキスト ボックス 216"/>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8" name="直線コネクタ 21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9" name="テキスト ボックス 21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54268</xdr:rowOff>
    </xdr:from>
    <xdr:to>
      <xdr:col>24</xdr:col>
      <xdr:colOff>62865</xdr:colOff>
      <xdr:row>99</xdr:row>
      <xdr:rowOff>71093</xdr:rowOff>
    </xdr:to>
    <xdr:cxnSp macro="">
      <xdr:nvCxnSpPr>
        <xdr:cNvPr id="221" name="直線コネクタ 220"/>
        <xdr:cNvCxnSpPr/>
      </xdr:nvCxnSpPr>
      <xdr:spPr>
        <a:xfrm flipV="1">
          <a:off x="4633595" y="15656218"/>
          <a:ext cx="1270" cy="1388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74920</xdr:rowOff>
    </xdr:from>
    <xdr:ext cx="534377" cy="259045"/>
    <xdr:sp macro="" textlink="">
      <xdr:nvSpPr>
        <xdr:cNvPr id="222" name="扶助費最小値テキスト"/>
        <xdr:cNvSpPr txBox="1"/>
      </xdr:nvSpPr>
      <xdr:spPr>
        <a:xfrm>
          <a:off x="4686300" y="1704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71093</xdr:rowOff>
    </xdr:from>
    <xdr:to>
      <xdr:col>24</xdr:col>
      <xdr:colOff>152400</xdr:colOff>
      <xdr:row>99</xdr:row>
      <xdr:rowOff>71093</xdr:rowOff>
    </xdr:to>
    <xdr:cxnSp macro="">
      <xdr:nvCxnSpPr>
        <xdr:cNvPr id="223" name="直線コネクタ 222"/>
        <xdr:cNvCxnSpPr/>
      </xdr:nvCxnSpPr>
      <xdr:spPr>
        <a:xfrm>
          <a:off x="4546600" y="1704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945</xdr:rowOff>
    </xdr:from>
    <xdr:ext cx="599010" cy="259045"/>
    <xdr:sp macro="" textlink="">
      <xdr:nvSpPr>
        <xdr:cNvPr id="224" name="扶助費最大値テキスト"/>
        <xdr:cNvSpPr txBox="1"/>
      </xdr:nvSpPr>
      <xdr:spPr>
        <a:xfrm>
          <a:off x="4686300" y="1543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54268</xdr:rowOff>
    </xdr:from>
    <xdr:to>
      <xdr:col>24</xdr:col>
      <xdr:colOff>152400</xdr:colOff>
      <xdr:row>91</xdr:row>
      <xdr:rowOff>54268</xdr:rowOff>
    </xdr:to>
    <xdr:cxnSp macro="">
      <xdr:nvCxnSpPr>
        <xdr:cNvPr id="225" name="直線コネクタ 224"/>
        <xdr:cNvCxnSpPr/>
      </xdr:nvCxnSpPr>
      <xdr:spPr>
        <a:xfrm>
          <a:off x="4546600" y="1565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47044</xdr:rowOff>
    </xdr:from>
    <xdr:to>
      <xdr:col>24</xdr:col>
      <xdr:colOff>63500</xdr:colOff>
      <xdr:row>95</xdr:row>
      <xdr:rowOff>3107</xdr:rowOff>
    </xdr:to>
    <xdr:cxnSp macro="">
      <xdr:nvCxnSpPr>
        <xdr:cNvPr id="226" name="直線コネクタ 225"/>
        <xdr:cNvCxnSpPr/>
      </xdr:nvCxnSpPr>
      <xdr:spPr>
        <a:xfrm flipV="1">
          <a:off x="3797300" y="15991894"/>
          <a:ext cx="838200" cy="298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55842</xdr:rowOff>
    </xdr:from>
    <xdr:ext cx="599010" cy="259045"/>
    <xdr:sp macro="" textlink="">
      <xdr:nvSpPr>
        <xdr:cNvPr id="227" name="扶助費平均値テキスト"/>
        <xdr:cNvSpPr txBox="1"/>
      </xdr:nvSpPr>
      <xdr:spPr>
        <a:xfrm>
          <a:off x="4686300" y="16515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77415</xdr:rowOff>
    </xdr:from>
    <xdr:to>
      <xdr:col>24</xdr:col>
      <xdr:colOff>114300</xdr:colOff>
      <xdr:row>97</xdr:row>
      <xdr:rowOff>7565</xdr:rowOff>
    </xdr:to>
    <xdr:sp macro="" textlink="">
      <xdr:nvSpPr>
        <xdr:cNvPr id="228" name="フローチャート: 判断 227"/>
        <xdr:cNvSpPr/>
      </xdr:nvSpPr>
      <xdr:spPr>
        <a:xfrm>
          <a:off x="4584700" y="1653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151140</xdr:rowOff>
    </xdr:from>
    <xdr:to>
      <xdr:col>19</xdr:col>
      <xdr:colOff>177800</xdr:colOff>
      <xdr:row>95</xdr:row>
      <xdr:rowOff>3107</xdr:rowOff>
    </xdr:to>
    <xdr:cxnSp macro="">
      <xdr:nvCxnSpPr>
        <xdr:cNvPr id="229" name="直線コネクタ 228"/>
        <xdr:cNvCxnSpPr/>
      </xdr:nvCxnSpPr>
      <xdr:spPr>
        <a:xfrm>
          <a:off x="2908300" y="16267440"/>
          <a:ext cx="889000" cy="23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5525</xdr:rowOff>
    </xdr:from>
    <xdr:to>
      <xdr:col>20</xdr:col>
      <xdr:colOff>38100</xdr:colOff>
      <xdr:row>98</xdr:row>
      <xdr:rowOff>107125</xdr:rowOff>
    </xdr:to>
    <xdr:sp macro="" textlink="">
      <xdr:nvSpPr>
        <xdr:cNvPr id="230" name="フローチャート: 判断 229"/>
        <xdr:cNvSpPr/>
      </xdr:nvSpPr>
      <xdr:spPr>
        <a:xfrm>
          <a:off x="3746500" y="168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98252</xdr:rowOff>
    </xdr:from>
    <xdr:ext cx="599010" cy="259045"/>
    <xdr:sp macro="" textlink="">
      <xdr:nvSpPr>
        <xdr:cNvPr id="231" name="テキスト ボックス 230"/>
        <xdr:cNvSpPr txBox="1"/>
      </xdr:nvSpPr>
      <xdr:spPr>
        <a:xfrm>
          <a:off x="3497795" y="1690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151140</xdr:rowOff>
    </xdr:from>
    <xdr:to>
      <xdr:col>15</xdr:col>
      <xdr:colOff>50800</xdr:colOff>
      <xdr:row>95</xdr:row>
      <xdr:rowOff>35385</xdr:rowOff>
    </xdr:to>
    <xdr:cxnSp macro="">
      <xdr:nvCxnSpPr>
        <xdr:cNvPr id="232" name="直線コネクタ 231"/>
        <xdr:cNvCxnSpPr/>
      </xdr:nvCxnSpPr>
      <xdr:spPr>
        <a:xfrm flipV="1">
          <a:off x="2019300" y="16267440"/>
          <a:ext cx="889000" cy="5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24544</xdr:rowOff>
    </xdr:from>
    <xdr:to>
      <xdr:col>15</xdr:col>
      <xdr:colOff>101600</xdr:colOff>
      <xdr:row>98</xdr:row>
      <xdr:rowOff>126144</xdr:rowOff>
    </xdr:to>
    <xdr:sp macro="" textlink="">
      <xdr:nvSpPr>
        <xdr:cNvPr id="233" name="フローチャート: 判断 232"/>
        <xdr:cNvSpPr/>
      </xdr:nvSpPr>
      <xdr:spPr>
        <a:xfrm>
          <a:off x="2857500" y="1682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117271</xdr:rowOff>
    </xdr:from>
    <xdr:ext cx="599010" cy="259045"/>
    <xdr:sp macro="" textlink="">
      <xdr:nvSpPr>
        <xdr:cNvPr id="234" name="テキスト ボックス 233"/>
        <xdr:cNvSpPr txBox="1"/>
      </xdr:nvSpPr>
      <xdr:spPr>
        <a:xfrm>
          <a:off x="2608795" y="16919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30319</xdr:rowOff>
    </xdr:from>
    <xdr:to>
      <xdr:col>10</xdr:col>
      <xdr:colOff>114300</xdr:colOff>
      <xdr:row>95</xdr:row>
      <xdr:rowOff>35385</xdr:rowOff>
    </xdr:to>
    <xdr:cxnSp macro="">
      <xdr:nvCxnSpPr>
        <xdr:cNvPr id="235" name="直線コネクタ 234"/>
        <xdr:cNvCxnSpPr/>
      </xdr:nvCxnSpPr>
      <xdr:spPr>
        <a:xfrm>
          <a:off x="1130300" y="16318069"/>
          <a:ext cx="889000" cy="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73400</xdr:rowOff>
    </xdr:from>
    <xdr:to>
      <xdr:col>10</xdr:col>
      <xdr:colOff>165100</xdr:colOff>
      <xdr:row>99</xdr:row>
      <xdr:rowOff>3550</xdr:rowOff>
    </xdr:to>
    <xdr:sp macro="" textlink="">
      <xdr:nvSpPr>
        <xdr:cNvPr id="236" name="フローチャート: 判断 235"/>
        <xdr:cNvSpPr/>
      </xdr:nvSpPr>
      <xdr:spPr>
        <a:xfrm>
          <a:off x="1968500" y="168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166127</xdr:rowOff>
    </xdr:from>
    <xdr:ext cx="599010" cy="259045"/>
    <xdr:sp macro="" textlink="">
      <xdr:nvSpPr>
        <xdr:cNvPr id="237" name="テキスト ボックス 236"/>
        <xdr:cNvSpPr txBox="1"/>
      </xdr:nvSpPr>
      <xdr:spPr>
        <a:xfrm>
          <a:off x="1719795" y="16968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75952</xdr:rowOff>
    </xdr:from>
    <xdr:to>
      <xdr:col>6</xdr:col>
      <xdr:colOff>38100</xdr:colOff>
      <xdr:row>99</xdr:row>
      <xdr:rowOff>6102</xdr:rowOff>
    </xdr:to>
    <xdr:sp macro="" textlink="">
      <xdr:nvSpPr>
        <xdr:cNvPr id="238" name="フローチャート: 判断 237"/>
        <xdr:cNvSpPr/>
      </xdr:nvSpPr>
      <xdr:spPr>
        <a:xfrm>
          <a:off x="1079500" y="1687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168679</xdr:rowOff>
    </xdr:from>
    <xdr:ext cx="599010" cy="259045"/>
    <xdr:sp macro="" textlink="">
      <xdr:nvSpPr>
        <xdr:cNvPr id="239" name="テキスト ボックス 238"/>
        <xdr:cNvSpPr txBox="1"/>
      </xdr:nvSpPr>
      <xdr:spPr>
        <a:xfrm>
          <a:off x="830795" y="16970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0" name="テキスト ボックス 23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1" name="テキスト ボックス 24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2" name="テキスト ボックス 24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3" name="テキスト ボックス 24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4" name="テキスト ボックス 24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167694</xdr:rowOff>
    </xdr:from>
    <xdr:to>
      <xdr:col>24</xdr:col>
      <xdr:colOff>114300</xdr:colOff>
      <xdr:row>93</xdr:row>
      <xdr:rowOff>97844</xdr:rowOff>
    </xdr:to>
    <xdr:sp macro="" textlink="">
      <xdr:nvSpPr>
        <xdr:cNvPr id="245" name="楕円 244"/>
        <xdr:cNvSpPr/>
      </xdr:nvSpPr>
      <xdr:spPr>
        <a:xfrm>
          <a:off x="4584700" y="1594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19121</xdr:rowOff>
    </xdr:from>
    <xdr:ext cx="599010" cy="259045"/>
    <xdr:sp macro="" textlink="">
      <xdr:nvSpPr>
        <xdr:cNvPr id="246" name="扶助費該当値テキスト"/>
        <xdr:cNvSpPr txBox="1"/>
      </xdr:nvSpPr>
      <xdr:spPr>
        <a:xfrm>
          <a:off x="4686300" y="15792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123757</xdr:rowOff>
    </xdr:from>
    <xdr:to>
      <xdr:col>20</xdr:col>
      <xdr:colOff>38100</xdr:colOff>
      <xdr:row>95</xdr:row>
      <xdr:rowOff>53907</xdr:rowOff>
    </xdr:to>
    <xdr:sp macro="" textlink="">
      <xdr:nvSpPr>
        <xdr:cNvPr id="247" name="楕円 246"/>
        <xdr:cNvSpPr/>
      </xdr:nvSpPr>
      <xdr:spPr>
        <a:xfrm>
          <a:off x="3746500" y="1624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70434</xdr:rowOff>
    </xdr:from>
    <xdr:ext cx="599010" cy="259045"/>
    <xdr:sp macro="" textlink="">
      <xdr:nvSpPr>
        <xdr:cNvPr id="248" name="テキスト ボックス 247"/>
        <xdr:cNvSpPr txBox="1"/>
      </xdr:nvSpPr>
      <xdr:spPr>
        <a:xfrm>
          <a:off x="3497795" y="1601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100340</xdr:rowOff>
    </xdr:from>
    <xdr:to>
      <xdr:col>15</xdr:col>
      <xdr:colOff>101600</xdr:colOff>
      <xdr:row>95</xdr:row>
      <xdr:rowOff>30490</xdr:rowOff>
    </xdr:to>
    <xdr:sp macro="" textlink="">
      <xdr:nvSpPr>
        <xdr:cNvPr id="249" name="楕円 248"/>
        <xdr:cNvSpPr/>
      </xdr:nvSpPr>
      <xdr:spPr>
        <a:xfrm>
          <a:off x="2857500" y="1621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47017</xdr:rowOff>
    </xdr:from>
    <xdr:ext cx="599010" cy="259045"/>
    <xdr:sp macro="" textlink="">
      <xdr:nvSpPr>
        <xdr:cNvPr id="250" name="テキスト ボックス 249"/>
        <xdr:cNvSpPr txBox="1"/>
      </xdr:nvSpPr>
      <xdr:spPr>
        <a:xfrm>
          <a:off x="2608795" y="15991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156035</xdr:rowOff>
    </xdr:from>
    <xdr:to>
      <xdr:col>10</xdr:col>
      <xdr:colOff>165100</xdr:colOff>
      <xdr:row>95</xdr:row>
      <xdr:rowOff>86185</xdr:rowOff>
    </xdr:to>
    <xdr:sp macro="" textlink="">
      <xdr:nvSpPr>
        <xdr:cNvPr id="251" name="楕円 250"/>
        <xdr:cNvSpPr/>
      </xdr:nvSpPr>
      <xdr:spPr>
        <a:xfrm>
          <a:off x="1968500" y="1627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102712</xdr:rowOff>
    </xdr:from>
    <xdr:ext cx="599010" cy="259045"/>
    <xdr:sp macro="" textlink="">
      <xdr:nvSpPr>
        <xdr:cNvPr id="252" name="テキスト ボックス 251"/>
        <xdr:cNvSpPr txBox="1"/>
      </xdr:nvSpPr>
      <xdr:spPr>
        <a:xfrm>
          <a:off x="1719795" y="16047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150969</xdr:rowOff>
    </xdr:from>
    <xdr:to>
      <xdr:col>6</xdr:col>
      <xdr:colOff>38100</xdr:colOff>
      <xdr:row>95</xdr:row>
      <xdr:rowOff>81119</xdr:rowOff>
    </xdr:to>
    <xdr:sp macro="" textlink="">
      <xdr:nvSpPr>
        <xdr:cNvPr id="253" name="楕円 252"/>
        <xdr:cNvSpPr/>
      </xdr:nvSpPr>
      <xdr:spPr>
        <a:xfrm>
          <a:off x="1079500" y="1626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97646</xdr:rowOff>
    </xdr:from>
    <xdr:ext cx="599010" cy="259045"/>
    <xdr:sp macro="" textlink="">
      <xdr:nvSpPr>
        <xdr:cNvPr id="254" name="テキスト ボックス 253"/>
        <xdr:cNvSpPr txBox="1"/>
      </xdr:nvSpPr>
      <xdr:spPr>
        <a:xfrm>
          <a:off x="830795" y="16042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5" name="正方形/長方形 25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6" name="正方形/長方形 25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7" name="正方形/長方形 25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8" name="正方形/長方形 25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9" name="正方形/長方形 25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0" name="正方形/長方形 25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1" name="正方形/長方形 26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2" name="正方形/長方形 26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3" name="テキスト ボックス 26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4" name="直線コネクタ 26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5" name="直線コネクタ 26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6" name="テキスト ボックス 26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7" name="直線コネクタ 26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8" name="テキスト ボックス 26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9" name="直線コネクタ 26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0" name="テキスト ボックス 26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1" name="直線コネクタ 27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2" name="テキスト ボックス 27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3" name="直線コネクタ 27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4" name="テキスト ボックス 27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92243</xdr:rowOff>
    </xdr:from>
    <xdr:to>
      <xdr:col>54</xdr:col>
      <xdr:colOff>189865</xdr:colOff>
      <xdr:row>38</xdr:row>
      <xdr:rowOff>78900</xdr:rowOff>
    </xdr:to>
    <xdr:cxnSp macro="">
      <xdr:nvCxnSpPr>
        <xdr:cNvPr id="278" name="直線コネクタ 277"/>
        <xdr:cNvCxnSpPr/>
      </xdr:nvCxnSpPr>
      <xdr:spPr>
        <a:xfrm flipV="1">
          <a:off x="10475595" y="5921543"/>
          <a:ext cx="1270" cy="672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82727</xdr:rowOff>
    </xdr:from>
    <xdr:ext cx="534377" cy="259045"/>
    <xdr:sp macro="" textlink="">
      <xdr:nvSpPr>
        <xdr:cNvPr id="279" name="補助費等最小値テキスト"/>
        <xdr:cNvSpPr txBox="1"/>
      </xdr:nvSpPr>
      <xdr:spPr>
        <a:xfrm>
          <a:off x="10528300" y="659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78900</xdr:rowOff>
    </xdr:from>
    <xdr:to>
      <xdr:col>55</xdr:col>
      <xdr:colOff>88900</xdr:colOff>
      <xdr:row>38</xdr:row>
      <xdr:rowOff>78900</xdr:rowOff>
    </xdr:to>
    <xdr:cxnSp macro="">
      <xdr:nvCxnSpPr>
        <xdr:cNvPr id="280" name="直線コネクタ 279"/>
        <xdr:cNvCxnSpPr/>
      </xdr:nvCxnSpPr>
      <xdr:spPr>
        <a:xfrm>
          <a:off x="10388600" y="659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38920</xdr:rowOff>
    </xdr:from>
    <xdr:ext cx="599010" cy="259045"/>
    <xdr:sp macro="" textlink="">
      <xdr:nvSpPr>
        <xdr:cNvPr id="281" name="補助費等最大値テキスト"/>
        <xdr:cNvSpPr txBox="1"/>
      </xdr:nvSpPr>
      <xdr:spPr>
        <a:xfrm>
          <a:off x="10528300" y="5696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92243</xdr:rowOff>
    </xdr:from>
    <xdr:to>
      <xdr:col>55</xdr:col>
      <xdr:colOff>88900</xdr:colOff>
      <xdr:row>34</xdr:row>
      <xdr:rowOff>92243</xdr:rowOff>
    </xdr:to>
    <xdr:cxnSp macro="">
      <xdr:nvCxnSpPr>
        <xdr:cNvPr id="282" name="直線コネクタ 281"/>
        <xdr:cNvCxnSpPr/>
      </xdr:nvCxnSpPr>
      <xdr:spPr>
        <a:xfrm>
          <a:off x="10388600" y="5921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104816</xdr:rowOff>
    </xdr:from>
    <xdr:to>
      <xdr:col>55</xdr:col>
      <xdr:colOff>0</xdr:colOff>
      <xdr:row>35</xdr:row>
      <xdr:rowOff>30071</xdr:rowOff>
    </xdr:to>
    <xdr:cxnSp macro="">
      <xdr:nvCxnSpPr>
        <xdr:cNvPr id="283" name="直線コネクタ 282"/>
        <xdr:cNvCxnSpPr/>
      </xdr:nvCxnSpPr>
      <xdr:spPr>
        <a:xfrm>
          <a:off x="9639300" y="5248316"/>
          <a:ext cx="838200" cy="782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144327</xdr:rowOff>
    </xdr:from>
    <xdr:ext cx="534377" cy="259045"/>
    <xdr:sp macro="" textlink="">
      <xdr:nvSpPr>
        <xdr:cNvPr id="284" name="補助費等平均値テキスト"/>
        <xdr:cNvSpPr txBox="1"/>
      </xdr:nvSpPr>
      <xdr:spPr>
        <a:xfrm>
          <a:off x="10528300" y="6316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165900</xdr:rowOff>
    </xdr:from>
    <xdr:to>
      <xdr:col>55</xdr:col>
      <xdr:colOff>50800</xdr:colOff>
      <xdr:row>37</xdr:row>
      <xdr:rowOff>96050</xdr:rowOff>
    </xdr:to>
    <xdr:sp macro="" textlink="">
      <xdr:nvSpPr>
        <xdr:cNvPr id="285" name="フローチャート: 判断 284"/>
        <xdr:cNvSpPr/>
      </xdr:nvSpPr>
      <xdr:spPr>
        <a:xfrm>
          <a:off x="10426700" y="633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104816</xdr:rowOff>
    </xdr:from>
    <xdr:to>
      <xdr:col>50</xdr:col>
      <xdr:colOff>114300</xdr:colOff>
      <xdr:row>36</xdr:row>
      <xdr:rowOff>67782</xdr:rowOff>
    </xdr:to>
    <xdr:cxnSp macro="">
      <xdr:nvCxnSpPr>
        <xdr:cNvPr id="286" name="直線コネクタ 285"/>
        <xdr:cNvCxnSpPr/>
      </xdr:nvCxnSpPr>
      <xdr:spPr>
        <a:xfrm flipV="1">
          <a:off x="8750300" y="5248316"/>
          <a:ext cx="889000" cy="99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89479</xdr:rowOff>
    </xdr:from>
    <xdr:to>
      <xdr:col>50</xdr:col>
      <xdr:colOff>165100</xdr:colOff>
      <xdr:row>33</xdr:row>
      <xdr:rowOff>19629</xdr:rowOff>
    </xdr:to>
    <xdr:sp macro="" textlink="">
      <xdr:nvSpPr>
        <xdr:cNvPr id="287" name="フローチャート: 判断 286"/>
        <xdr:cNvSpPr/>
      </xdr:nvSpPr>
      <xdr:spPr>
        <a:xfrm>
          <a:off x="9588500" y="557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10756</xdr:rowOff>
    </xdr:from>
    <xdr:ext cx="599010" cy="259045"/>
    <xdr:sp macro="" textlink="">
      <xdr:nvSpPr>
        <xdr:cNvPr id="288" name="テキスト ボックス 287"/>
        <xdr:cNvSpPr txBox="1"/>
      </xdr:nvSpPr>
      <xdr:spPr>
        <a:xfrm>
          <a:off x="9339795" y="5668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67782</xdr:rowOff>
    </xdr:from>
    <xdr:to>
      <xdr:col>45</xdr:col>
      <xdr:colOff>177800</xdr:colOff>
      <xdr:row>37</xdr:row>
      <xdr:rowOff>25712</xdr:rowOff>
    </xdr:to>
    <xdr:cxnSp macro="">
      <xdr:nvCxnSpPr>
        <xdr:cNvPr id="289" name="直線コネクタ 288"/>
        <xdr:cNvCxnSpPr/>
      </xdr:nvCxnSpPr>
      <xdr:spPr>
        <a:xfrm flipV="1">
          <a:off x="7861300" y="6239982"/>
          <a:ext cx="889000" cy="129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46152</xdr:rowOff>
    </xdr:from>
    <xdr:to>
      <xdr:col>46</xdr:col>
      <xdr:colOff>38100</xdr:colOff>
      <xdr:row>37</xdr:row>
      <xdr:rowOff>147752</xdr:rowOff>
    </xdr:to>
    <xdr:sp macro="" textlink="">
      <xdr:nvSpPr>
        <xdr:cNvPr id="290" name="フローチャート: 判断 289"/>
        <xdr:cNvSpPr/>
      </xdr:nvSpPr>
      <xdr:spPr>
        <a:xfrm>
          <a:off x="8699500" y="638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138878</xdr:rowOff>
    </xdr:from>
    <xdr:ext cx="534377" cy="259045"/>
    <xdr:sp macro="" textlink="">
      <xdr:nvSpPr>
        <xdr:cNvPr id="291" name="テキスト ボックス 290"/>
        <xdr:cNvSpPr txBox="1"/>
      </xdr:nvSpPr>
      <xdr:spPr>
        <a:xfrm>
          <a:off x="8483111" y="648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25712</xdr:rowOff>
    </xdr:from>
    <xdr:to>
      <xdr:col>41</xdr:col>
      <xdr:colOff>50800</xdr:colOff>
      <xdr:row>37</xdr:row>
      <xdr:rowOff>83784</xdr:rowOff>
    </xdr:to>
    <xdr:cxnSp macro="">
      <xdr:nvCxnSpPr>
        <xdr:cNvPr id="292" name="直線コネクタ 291"/>
        <xdr:cNvCxnSpPr/>
      </xdr:nvCxnSpPr>
      <xdr:spPr>
        <a:xfrm flipV="1">
          <a:off x="6972300" y="6369362"/>
          <a:ext cx="889000" cy="5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65164</xdr:rowOff>
    </xdr:from>
    <xdr:to>
      <xdr:col>41</xdr:col>
      <xdr:colOff>101600</xdr:colOff>
      <xdr:row>37</xdr:row>
      <xdr:rowOff>166763</xdr:rowOff>
    </xdr:to>
    <xdr:sp macro="" textlink="">
      <xdr:nvSpPr>
        <xdr:cNvPr id="293" name="フローチャート: 判断 292"/>
        <xdr:cNvSpPr/>
      </xdr:nvSpPr>
      <xdr:spPr>
        <a:xfrm>
          <a:off x="7810500" y="64088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157890</xdr:rowOff>
    </xdr:from>
    <xdr:ext cx="534377" cy="259045"/>
    <xdr:sp macro="" textlink="">
      <xdr:nvSpPr>
        <xdr:cNvPr id="294" name="テキスト ボックス 293"/>
        <xdr:cNvSpPr txBox="1"/>
      </xdr:nvSpPr>
      <xdr:spPr>
        <a:xfrm>
          <a:off x="7594111" y="650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85738</xdr:rowOff>
    </xdr:from>
    <xdr:to>
      <xdr:col>36</xdr:col>
      <xdr:colOff>165100</xdr:colOff>
      <xdr:row>38</xdr:row>
      <xdr:rowOff>15887</xdr:rowOff>
    </xdr:to>
    <xdr:sp macro="" textlink="">
      <xdr:nvSpPr>
        <xdr:cNvPr id="295" name="フローチャート: 判断 294"/>
        <xdr:cNvSpPr/>
      </xdr:nvSpPr>
      <xdr:spPr>
        <a:xfrm>
          <a:off x="6921500" y="64293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7014</xdr:rowOff>
    </xdr:from>
    <xdr:ext cx="534377" cy="259045"/>
    <xdr:sp macro="" textlink="">
      <xdr:nvSpPr>
        <xdr:cNvPr id="296" name="テキスト ボックス 295"/>
        <xdr:cNvSpPr txBox="1"/>
      </xdr:nvSpPr>
      <xdr:spPr>
        <a:xfrm>
          <a:off x="6705111" y="652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150721</xdr:rowOff>
    </xdr:from>
    <xdr:to>
      <xdr:col>55</xdr:col>
      <xdr:colOff>50800</xdr:colOff>
      <xdr:row>35</xdr:row>
      <xdr:rowOff>80871</xdr:rowOff>
    </xdr:to>
    <xdr:sp macro="" textlink="">
      <xdr:nvSpPr>
        <xdr:cNvPr id="302" name="楕円 301"/>
        <xdr:cNvSpPr/>
      </xdr:nvSpPr>
      <xdr:spPr>
        <a:xfrm>
          <a:off x="10426700" y="598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65648</xdr:rowOff>
    </xdr:from>
    <xdr:ext cx="534377" cy="259045"/>
    <xdr:sp macro="" textlink="">
      <xdr:nvSpPr>
        <xdr:cNvPr id="303" name="補助費等該当値テキスト"/>
        <xdr:cNvSpPr txBox="1"/>
      </xdr:nvSpPr>
      <xdr:spPr>
        <a:xfrm>
          <a:off x="10528300" y="589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54016</xdr:rowOff>
    </xdr:from>
    <xdr:to>
      <xdr:col>50</xdr:col>
      <xdr:colOff>165100</xdr:colOff>
      <xdr:row>30</xdr:row>
      <xdr:rowOff>155616</xdr:rowOff>
    </xdr:to>
    <xdr:sp macro="" textlink="">
      <xdr:nvSpPr>
        <xdr:cNvPr id="304" name="楕円 303"/>
        <xdr:cNvSpPr/>
      </xdr:nvSpPr>
      <xdr:spPr>
        <a:xfrm>
          <a:off x="9588500" y="519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693</xdr:rowOff>
    </xdr:from>
    <xdr:ext cx="599010" cy="259045"/>
    <xdr:sp macro="" textlink="">
      <xdr:nvSpPr>
        <xdr:cNvPr id="305" name="テキスト ボックス 304"/>
        <xdr:cNvSpPr txBox="1"/>
      </xdr:nvSpPr>
      <xdr:spPr>
        <a:xfrm>
          <a:off x="9339795" y="4972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16982</xdr:rowOff>
    </xdr:from>
    <xdr:to>
      <xdr:col>46</xdr:col>
      <xdr:colOff>38100</xdr:colOff>
      <xdr:row>36</xdr:row>
      <xdr:rowOff>118582</xdr:rowOff>
    </xdr:to>
    <xdr:sp macro="" textlink="">
      <xdr:nvSpPr>
        <xdr:cNvPr id="306" name="楕円 305"/>
        <xdr:cNvSpPr/>
      </xdr:nvSpPr>
      <xdr:spPr>
        <a:xfrm>
          <a:off x="8699500" y="618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135109</xdr:rowOff>
    </xdr:from>
    <xdr:ext cx="534377" cy="259045"/>
    <xdr:sp macro="" textlink="">
      <xdr:nvSpPr>
        <xdr:cNvPr id="307" name="テキスト ボックス 306"/>
        <xdr:cNvSpPr txBox="1"/>
      </xdr:nvSpPr>
      <xdr:spPr>
        <a:xfrm>
          <a:off x="8483111" y="596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146362</xdr:rowOff>
    </xdr:from>
    <xdr:to>
      <xdr:col>41</xdr:col>
      <xdr:colOff>101600</xdr:colOff>
      <xdr:row>37</xdr:row>
      <xdr:rowOff>76512</xdr:rowOff>
    </xdr:to>
    <xdr:sp macro="" textlink="">
      <xdr:nvSpPr>
        <xdr:cNvPr id="308" name="楕円 307"/>
        <xdr:cNvSpPr/>
      </xdr:nvSpPr>
      <xdr:spPr>
        <a:xfrm>
          <a:off x="7810500" y="631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93039</xdr:rowOff>
    </xdr:from>
    <xdr:ext cx="534377" cy="259045"/>
    <xdr:sp macro="" textlink="">
      <xdr:nvSpPr>
        <xdr:cNvPr id="309" name="テキスト ボックス 308"/>
        <xdr:cNvSpPr txBox="1"/>
      </xdr:nvSpPr>
      <xdr:spPr>
        <a:xfrm>
          <a:off x="7594111" y="609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32984</xdr:rowOff>
    </xdr:from>
    <xdr:to>
      <xdr:col>36</xdr:col>
      <xdr:colOff>165100</xdr:colOff>
      <xdr:row>37</xdr:row>
      <xdr:rowOff>134584</xdr:rowOff>
    </xdr:to>
    <xdr:sp macro="" textlink="">
      <xdr:nvSpPr>
        <xdr:cNvPr id="310" name="楕円 309"/>
        <xdr:cNvSpPr/>
      </xdr:nvSpPr>
      <xdr:spPr>
        <a:xfrm>
          <a:off x="6921500" y="637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151111</xdr:rowOff>
    </xdr:from>
    <xdr:ext cx="534377" cy="259045"/>
    <xdr:sp macro="" textlink="">
      <xdr:nvSpPr>
        <xdr:cNvPr id="311" name="テキスト ボックス 310"/>
        <xdr:cNvSpPr txBox="1"/>
      </xdr:nvSpPr>
      <xdr:spPr>
        <a:xfrm>
          <a:off x="6705111" y="61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2" name="直線コネクタ 32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3" name="テキスト ボックス 32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4" name="直線コネクタ 32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5" name="テキスト ボックス 32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6" name="直線コネクタ 32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7" name="テキスト ボックス 32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8" name="直線コネクタ 32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29" name="テキスト ボックス 32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0" name="直線コネクタ 32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1" name="テキスト ボックス 33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39474</xdr:rowOff>
    </xdr:from>
    <xdr:to>
      <xdr:col>54</xdr:col>
      <xdr:colOff>189865</xdr:colOff>
      <xdr:row>58</xdr:row>
      <xdr:rowOff>162468</xdr:rowOff>
    </xdr:to>
    <xdr:cxnSp macro="">
      <xdr:nvCxnSpPr>
        <xdr:cNvPr id="335" name="直線コネクタ 334"/>
        <xdr:cNvCxnSpPr/>
      </xdr:nvCxnSpPr>
      <xdr:spPr>
        <a:xfrm flipV="1">
          <a:off x="10475595" y="8783424"/>
          <a:ext cx="1270" cy="1323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166295</xdr:rowOff>
    </xdr:from>
    <xdr:ext cx="469744" cy="259045"/>
    <xdr:sp macro="" textlink="">
      <xdr:nvSpPr>
        <xdr:cNvPr id="336" name="普通建設事業費最小値テキスト"/>
        <xdr:cNvSpPr txBox="1"/>
      </xdr:nvSpPr>
      <xdr:spPr>
        <a:xfrm>
          <a:off x="10528300" y="10110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162468</xdr:rowOff>
    </xdr:from>
    <xdr:to>
      <xdr:col>55</xdr:col>
      <xdr:colOff>88900</xdr:colOff>
      <xdr:row>58</xdr:row>
      <xdr:rowOff>162468</xdr:rowOff>
    </xdr:to>
    <xdr:cxnSp macro="">
      <xdr:nvCxnSpPr>
        <xdr:cNvPr id="337" name="直線コネクタ 336"/>
        <xdr:cNvCxnSpPr/>
      </xdr:nvCxnSpPr>
      <xdr:spPr>
        <a:xfrm>
          <a:off x="10388600" y="1010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157601</xdr:rowOff>
    </xdr:from>
    <xdr:ext cx="599010" cy="259045"/>
    <xdr:sp macro="" textlink="">
      <xdr:nvSpPr>
        <xdr:cNvPr id="338" name="普通建設事業費最大値テキスト"/>
        <xdr:cNvSpPr txBox="1"/>
      </xdr:nvSpPr>
      <xdr:spPr>
        <a:xfrm>
          <a:off x="10528300" y="855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39474</xdr:rowOff>
    </xdr:from>
    <xdr:to>
      <xdr:col>55</xdr:col>
      <xdr:colOff>88900</xdr:colOff>
      <xdr:row>51</xdr:row>
      <xdr:rowOff>39474</xdr:rowOff>
    </xdr:to>
    <xdr:cxnSp macro="">
      <xdr:nvCxnSpPr>
        <xdr:cNvPr id="339" name="直線コネクタ 338"/>
        <xdr:cNvCxnSpPr/>
      </xdr:nvCxnSpPr>
      <xdr:spPr>
        <a:xfrm>
          <a:off x="10388600" y="878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21582</xdr:rowOff>
    </xdr:from>
    <xdr:to>
      <xdr:col>55</xdr:col>
      <xdr:colOff>0</xdr:colOff>
      <xdr:row>57</xdr:row>
      <xdr:rowOff>25857</xdr:rowOff>
    </xdr:to>
    <xdr:cxnSp macro="">
      <xdr:nvCxnSpPr>
        <xdr:cNvPr id="340" name="直線コネクタ 339"/>
        <xdr:cNvCxnSpPr/>
      </xdr:nvCxnSpPr>
      <xdr:spPr>
        <a:xfrm>
          <a:off x="9639300" y="9794232"/>
          <a:ext cx="838200" cy="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151490</xdr:rowOff>
    </xdr:from>
    <xdr:ext cx="534377" cy="259045"/>
    <xdr:sp macro="" textlink="">
      <xdr:nvSpPr>
        <xdr:cNvPr id="341" name="普通建設事業費平均値テキスト"/>
        <xdr:cNvSpPr txBox="1"/>
      </xdr:nvSpPr>
      <xdr:spPr>
        <a:xfrm>
          <a:off x="10528300" y="9752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1613</xdr:rowOff>
    </xdr:from>
    <xdr:to>
      <xdr:col>55</xdr:col>
      <xdr:colOff>50800</xdr:colOff>
      <xdr:row>57</xdr:row>
      <xdr:rowOff>103213</xdr:rowOff>
    </xdr:to>
    <xdr:sp macro="" textlink="">
      <xdr:nvSpPr>
        <xdr:cNvPr id="342" name="フローチャート: 判断 341"/>
        <xdr:cNvSpPr/>
      </xdr:nvSpPr>
      <xdr:spPr>
        <a:xfrm>
          <a:off x="10426700" y="9774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117503</xdr:rowOff>
    </xdr:from>
    <xdr:to>
      <xdr:col>50</xdr:col>
      <xdr:colOff>114300</xdr:colOff>
      <xdr:row>57</xdr:row>
      <xdr:rowOff>21582</xdr:rowOff>
    </xdr:to>
    <xdr:cxnSp macro="">
      <xdr:nvCxnSpPr>
        <xdr:cNvPr id="343" name="直線コネクタ 342"/>
        <xdr:cNvCxnSpPr/>
      </xdr:nvCxnSpPr>
      <xdr:spPr>
        <a:xfrm>
          <a:off x="8750300" y="9718703"/>
          <a:ext cx="889000" cy="75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43</xdr:rowOff>
    </xdr:from>
    <xdr:to>
      <xdr:col>50</xdr:col>
      <xdr:colOff>165100</xdr:colOff>
      <xdr:row>57</xdr:row>
      <xdr:rowOff>101643</xdr:rowOff>
    </xdr:to>
    <xdr:sp macro="" textlink="">
      <xdr:nvSpPr>
        <xdr:cNvPr id="344" name="フローチャート: 判断 343"/>
        <xdr:cNvSpPr/>
      </xdr:nvSpPr>
      <xdr:spPr>
        <a:xfrm>
          <a:off x="9588500" y="977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92770</xdr:rowOff>
    </xdr:from>
    <xdr:ext cx="534377" cy="259045"/>
    <xdr:sp macro="" textlink="">
      <xdr:nvSpPr>
        <xdr:cNvPr id="345" name="テキスト ボックス 344"/>
        <xdr:cNvSpPr txBox="1"/>
      </xdr:nvSpPr>
      <xdr:spPr>
        <a:xfrm>
          <a:off x="9372111" y="986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117503</xdr:rowOff>
    </xdr:from>
    <xdr:to>
      <xdr:col>45</xdr:col>
      <xdr:colOff>177800</xdr:colOff>
      <xdr:row>57</xdr:row>
      <xdr:rowOff>72979</xdr:rowOff>
    </xdr:to>
    <xdr:cxnSp macro="">
      <xdr:nvCxnSpPr>
        <xdr:cNvPr id="346" name="直線コネクタ 345"/>
        <xdr:cNvCxnSpPr/>
      </xdr:nvCxnSpPr>
      <xdr:spPr>
        <a:xfrm flipV="1">
          <a:off x="7861300" y="9718703"/>
          <a:ext cx="889000" cy="12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10140</xdr:rowOff>
    </xdr:from>
    <xdr:to>
      <xdr:col>46</xdr:col>
      <xdr:colOff>38100</xdr:colOff>
      <xdr:row>57</xdr:row>
      <xdr:rowOff>111740</xdr:rowOff>
    </xdr:to>
    <xdr:sp macro="" textlink="">
      <xdr:nvSpPr>
        <xdr:cNvPr id="347" name="フローチャート: 判断 346"/>
        <xdr:cNvSpPr/>
      </xdr:nvSpPr>
      <xdr:spPr>
        <a:xfrm>
          <a:off x="8699500" y="978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102867</xdr:rowOff>
    </xdr:from>
    <xdr:ext cx="534377" cy="259045"/>
    <xdr:sp macro="" textlink="">
      <xdr:nvSpPr>
        <xdr:cNvPr id="348" name="テキスト ボックス 347"/>
        <xdr:cNvSpPr txBox="1"/>
      </xdr:nvSpPr>
      <xdr:spPr>
        <a:xfrm>
          <a:off x="8483111" y="987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98224</xdr:rowOff>
    </xdr:from>
    <xdr:to>
      <xdr:col>41</xdr:col>
      <xdr:colOff>50800</xdr:colOff>
      <xdr:row>57</xdr:row>
      <xdr:rowOff>72979</xdr:rowOff>
    </xdr:to>
    <xdr:cxnSp macro="">
      <xdr:nvCxnSpPr>
        <xdr:cNvPr id="349" name="直線コネクタ 348"/>
        <xdr:cNvCxnSpPr/>
      </xdr:nvCxnSpPr>
      <xdr:spPr>
        <a:xfrm>
          <a:off x="6972300" y="9527974"/>
          <a:ext cx="889000" cy="31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7168</xdr:rowOff>
    </xdr:from>
    <xdr:to>
      <xdr:col>41</xdr:col>
      <xdr:colOff>101600</xdr:colOff>
      <xdr:row>57</xdr:row>
      <xdr:rowOff>108768</xdr:rowOff>
    </xdr:to>
    <xdr:sp macro="" textlink="">
      <xdr:nvSpPr>
        <xdr:cNvPr id="350" name="フローチャート: 判断 349"/>
        <xdr:cNvSpPr/>
      </xdr:nvSpPr>
      <xdr:spPr>
        <a:xfrm>
          <a:off x="7810500" y="977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125295</xdr:rowOff>
    </xdr:from>
    <xdr:ext cx="534377" cy="259045"/>
    <xdr:sp macro="" textlink="">
      <xdr:nvSpPr>
        <xdr:cNvPr id="351" name="テキスト ボックス 350"/>
        <xdr:cNvSpPr txBox="1"/>
      </xdr:nvSpPr>
      <xdr:spPr>
        <a:xfrm>
          <a:off x="7594111" y="955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11550</xdr:rowOff>
    </xdr:from>
    <xdr:to>
      <xdr:col>36</xdr:col>
      <xdr:colOff>165100</xdr:colOff>
      <xdr:row>57</xdr:row>
      <xdr:rowOff>113150</xdr:rowOff>
    </xdr:to>
    <xdr:sp macro="" textlink="">
      <xdr:nvSpPr>
        <xdr:cNvPr id="352" name="フローチャート: 判断 351"/>
        <xdr:cNvSpPr/>
      </xdr:nvSpPr>
      <xdr:spPr>
        <a:xfrm>
          <a:off x="6921500" y="97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104277</xdr:rowOff>
    </xdr:from>
    <xdr:ext cx="534377" cy="259045"/>
    <xdr:sp macro="" textlink="">
      <xdr:nvSpPr>
        <xdr:cNvPr id="353" name="テキスト ボックス 352"/>
        <xdr:cNvSpPr txBox="1"/>
      </xdr:nvSpPr>
      <xdr:spPr>
        <a:xfrm>
          <a:off x="6705111" y="987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146507</xdr:rowOff>
    </xdr:from>
    <xdr:to>
      <xdr:col>55</xdr:col>
      <xdr:colOff>50800</xdr:colOff>
      <xdr:row>57</xdr:row>
      <xdr:rowOff>76657</xdr:rowOff>
    </xdr:to>
    <xdr:sp macro="" textlink="">
      <xdr:nvSpPr>
        <xdr:cNvPr id="359" name="楕円 358"/>
        <xdr:cNvSpPr/>
      </xdr:nvSpPr>
      <xdr:spPr>
        <a:xfrm>
          <a:off x="10426700" y="974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169384</xdr:rowOff>
    </xdr:from>
    <xdr:ext cx="534377" cy="259045"/>
    <xdr:sp macro="" textlink="">
      <xdr:nvSpPr>
        <xdr:cNvPr id="360" name="普通建設事業費該当値テキスト"/>
        <xdr:cNvSpPr txBox="1"/>
      </xdr:nvSpPr>
      <xdr:spPr>
        <a:xfrm>
          <a:off x="10528300" y="959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142232</xdr:rowOff>
    </xdr:from>
    <xdr:to>
      <xdr:col>50</xdr:col>
      <xdr:colOff>165100</xdr:colOff>
      <xdr:row>57</xdr:row>
      <xdr:rowOff>72382</xdr:rowOff>
    </xdr:to>
    <xdr:sp macro="" textlink="">
      <xdr:nvSpPr>
        <xdr:cNvPr id="361" name="楕円 360"/>
        <xdr:cNvSpPr/>
      </xdr:nvSpPr>
      <xdr:spPr>
        <a:xfrm>
          <a:off x="9588500" y="974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88909</xdr:rowOff>
    </xdr:from>
    <xdr:ext cx="534377" cy="259045"/>
    <xdr:sp macro="" textlink="">
      <xdr:nvSpPr>
        <xdr:cNvPr id="362" name="テキスト ボックス 361"/>
        <xdr:cNvSpPr txBox="1"/>
      </xdr:nvSpPr>
      <xdr:spPr>
        <a:xfrm>
          <a:off x="9372111" y="951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66703</xdr:rowOff>
    </xdr:from>
    <xdr:to>
      <xdr:col>46</xdr:col>
      <xdr:colOff>38100</xdr:colOff>
      <xdr:row>56</xdr:row>
      <xdr:rowOff>168303</xdr:rowOff>
    </xdr:to>
    <xdr:sp macro="" textlink="">
      <xdr:nvSpPr>
        <xdr:cNvPr id="363" name="楕円 362"/>
        <xdr:cNvSpPr/>
      </xdr:nvSpPr>
      <xdr:spPr>
        <a:xfrm>
          <a:off x="8699500" y="966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13380</xdr:rowOff>
    </xdr:from>
    <xdr:ext cx="534377" cy="259045"/>
    <xdr:sp macro="" textlink="">
      <xdr:nvSpPr>
        <xdr:cNvPr id="364" name="テキスト ボックス 363"/>
        <xdr:cNvSpPr txBox="1"/>
      </xdr:nvSpPr>
      <xdr:spPr>
        <a:xfrm>
          <a:off x="8483111" y="944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22179</xdr:rowOff>
    </xdr:from>
    <xdr:to>
      <xdr:col>41</xdr:col>
      <xdr:colOff>101600</xdr:colOff>
      <xdr:row>57</xdr:row>
      <xdr:rowOff>123779</xdr:rowOff>
    </xdr:to>
    <xdr:sp macro="" textlink="">
      <xdr:nvSpPr>
        <xdr:cNvPr id="365" name="楕円 364"/>
        <xdr:cNvSpPr/>
      </xdr:nvSpPr>
      <xdr:spPr>
        <a:xfrm>
          <a:off x="7810500" y="979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114906</xdr:rowOff>
    </xdr:from>
    <xdr:ext cx="534377" cy="259045"/>
    <xdr:sp macro="" textlink="">
      <xdr:nvSpPr>
        <xdr:cNvPr id="366" name="テキスト ボックス 365"/>
        <xdr:cNvSpPr txBox="1"/>
      </xdr:nvSpPr>
      <xdr:spPr>
        <a:xfrm>
          <a:off x="7594111" y="988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47424</xdr:rowOff>
    </xdr:from>
    <xdr:to>
      <xdr:col>36</xdr:col>
      <xdr:colOff>165100</xdr:colOff>
      <xdr:row>55</xdr:row>
      <xdr:rowOff>149024</xdr:rowOff>
    </xdr:to>
    <xdr:sp macro="" textlink="">
      <xdr:nvSpPr>
        <xdr:cNvPr id="367" name="楕円 366"/>
        <xdr:cNvSpPr/>
      </xdr:nvSpPr>
      <xdr:spPr>
        <a:xfrm>
          <a:off x="6921500" y="947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165551</xdr:rowOff>
    </xdr:from>
    <xdr:ext cx="534377" cy="259045"/>
    <xdr:sp macro="" textlink="">
      <xdr:nvSpPr>
        <xdr:cNvPr id="368" name="テキスト ボックス 367"/>
        <xdr:cNvSpPr txBox="1"/>
      </xdr:nvSpPr>
      <xdr:spPr>
        <a:xfrm>
          <a:off x="6705111" y="925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9" name="直線コネクタ 37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0" name="テキスト ボックス 37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1" name="直線コネクタ 38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2" name="テキスト ボックス 38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4" name="テキスト ボックス 38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5" name="直線コネクタ 38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6" name="テキスト ボックス 38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7" name="直線コネクタ 38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8" name="テキスト ボックス 38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135420</xdr:rowOff>
    </xdr:from>
    <xdr:to>
      <xdr:col>54</xdr:col>
      <xdr:colOff>189865</xdr:colOff>
      <xdr:row>79</xdr:row>
      <xdr:rowOff>41720</xdr:rowOff>
    </xdr:to>
    <xdr:cxnSp macro="">
      <xdr:nvCxnSpPr>
        <xdr:cNvPr id="392" name="直線コネクタ 391"/>
        <xdr:cNvCxnSpPr/>
      </xdr:nvCxnSpPr>
      <xdr:spPr>
        <a:xfrm flipV="1">
          <a:off x="10475595" y="12136920"/>
          <a:ext cx="1270" cy="1449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45547</xdr:rowOff>
    </xdr:from>
    <xdr:ext cx="378565" cy="259045"/>
    <xdr:sp macro="" textlink="">
      <xdr:nvSpPr>
        <xdr:cNvPr id="393" name="普通建設事業費 （ うち新規整備　）最小値テキスト"/>
        <xdr:cNvSpPr txBox="1"/>
      </xdr:nvSpPr>
      <xdr:spPr>
        <a:xfrm>
          <a:off x="10528300" y="13590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41720</xdr:rowOff>
    </xdr:from>
    <xdr:to>
      <xdr:col>55</xdr:col>
      <xdr:colOff>88900</xdr:colOff>
      <xdr:row>79</xdr:row>
      <xdr:rowOff>41720</xdr:rowOff>
    </xdr:to>
    <xdr:cxnSp macro="">
      <xdr:nvCxnSpPr>
        <xdr:cNvPr id="394" name="直線コネクタ 393"/>
        <xdr:cNvCxnSpPr/>
      </xdr:nvCxnSpPr>
      <xdr:spPr>
        <a:xfrm>
          <a:off x="10388600" y="1358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82097</xdr:rowOff>
    </xdr:from>
    <xdr:ext cx="599010" cy="259045"/>
    <xdr:sp macro="" textlink="">
      <xdr:nvSpPr>
        <xdr:cNvPr id="395" name="普通建設事業費 （ うち新規整備　）最大値テキスト"/>
        <xdr:cNvSpPr txBox="1"/>
      </xdr:nvSpPr>
      <xdr:spPr>
        <a:xfrm>
          <a:off x="10528300" y="11912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135420</xdr:rowOff>
    </xdr:from>
    <xdr:to>
      <xdr:col>55</xdr:col>
      <xdr:colOff>88900</xdr:colOff>
      <xdr:row>70</xdr:row>
      <xdr:rowOff>135420</xdr:rowOff>
    </xdr:to>
    <xdr:cxnSp macro="">
      <xdr:nvCxnSpPr>
        <xdr:cNvPr id="396" name="直線コネクタ 395"/>
        <xdr:cNvCxnSpPr/>
      </xdr:nvCxnSpPr>
      <xdr:spPr>
        <a:xfrm>
          <a:off x="10388600" y="121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167742</xdr:rowOff>
    </xdr:from>
    <xdr:to>
      <xdr:col>55</xdr:col>
      <xdr:colOff>0</xdr:colOff>
      <xdr:row>79</xdr:row>
      <xdr:rowOff>7646</xdr:rowOff>
    </xdr:to>
    <xdr:cxnSp macro="">
      <xdr:nvCxnSpPr>
        <xdr:cNvPr id="397" name="直線コネクタ 396"/>
        <xdr:cNvCxnSpPr/>
      </xdr:nvCxnSpPr>
      <xdr:spPr>
        <a:xfrm flipV="1">
          <a:off x="9639300" y="13540842"/>
          <a:ext cx="838200" cy="1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51554</xdr:rowOff>
    </xdr:from>
    <xdr:ext cx="534377" cy="259045"/>
    <xdr:sp macro="" textlink="">
      <xdr:nvSpPr>
        <xdr:cNvPr id="398" name="普通建設事業費 （ うち新規整備　）平均値テキスト"/>
        <xdr:cNvSpPr txBox="1"/>
      </xdr:nvSpPr>
      <xdr:spPr>
        <a:xfrm>
          <a:off x="10528300" y="13253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28677</xdr:rowOff>
    </xdr:from>
    <xdr:to>
      <xdr:col>55</xdr:col>
      <xdr:colOff>50800</xdr:colOff>
      <xdr:row>78</xdr:row>
      <xdr:rowOff>130277</xdr:rowOff>
    </xdr:to>
    <xdr:sp macro="" textlink="">
      <xdr:nvSpPr>
        <xdr:cNvPr id="399" name="フローチャート: 判断 398"/>
        <xdr:cNvSpPr/>
      </xdr:nvSpPr>
      <xdr:spPr>
        <a:xfrm>
          <a:off x="10426700" y="134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2146</xdr:rowOff>
    </xdr:from>
    <xdr:to>
      <xdr:col>50</xdr:col>
      <xdr:colOff>114300</xdr:colOff>
      <xdr:row>79</xdr:row>
      <xdr:rowOff>7646</xdr:rowOff>
    </xdr:to>
    <xdr:cxnSp macro="">
      <xdr:nvCxnSpPr>
        <xdr:cNvPr id="400" name="直線コネクタ 399"/>
        <xdr:cNvCxnSpPr/>
      </xdr:nvCxnSpPr>
      <xdr:spPr>
        <a:xfrm>
          <a:off x="8750300" y="13546696"/>
          <a:ext cx="889000" cy="5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160223</xdr:rowOff>
    </xdr:from>
    <xdr:to>
      <xdr:col>50</xdr:col>
      <xdr:colOff>165100</xdr:colOff>
      <xdr:row>78</xdr:row>
      <xdr:rowOff>90373</xdr:rowOff>
    </xdr:to>
    <xdr:sp macro="" textlink="">
      <xdr:nvSpPr>
        <xdr:cNvPr id="401" name="フローチャート: 判断 400"/>
        <xdr:cNvSpPr/>
      </xdr:nvSpPr>
      <xdr:spPr>
        <a:xfrm>
          <a:off x="95885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106900</xdr:rowOff>
    </xdr:from>
    <xdr:ext cx="534377" cy="259045"/>
    <xdr:sp macro="" textlink="">
      <xdr:nvSpPr>
        <xdr:cNvPr id="402" name="テキスト ボックス 401"/>
        <xdr:cNvSpPr txBox="1"/>
      </xdr:nvSpPr>
      <xdr:spPr>
        <a:xfrm>
          <a:off x="9372111" y="131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2146</xdr:rowOff>
    </xdr:from>
    <xdr:to>
      <xdr:col>45</xdr:col>
      <xdr:colOff>177800</xdr:colOff>
      <xdr:row>79</xdr:row>
      <xdr:rowOff>21146</xdr:rowOff>
    </xdr:to>
    <xdr:cxnSp macro="">
      <xdr:nvCxnSpPr>
        <xdr:cNvPr id="403" name="直線コネクタ 402"/>
        <xdr:cNvCxnSpPr/>
      </xdr:nvCxnSpPr>
      <xdr:spPr>
        <a:xfrm flipV="1">
          <a:off x="7861300" y="13546696"/>
          <a:ext cx="889000" cy="19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13881</xdr:rowOff>
    </xdr:from>
    <xdr:to>
      <xdr:col>46</xdr:col>
      <xdr:colOff>38100</xdr:colOff>
      <xdr:row>78</xdr:row>
      <xdr:rowOff>115481</xdr:rowOff>
    </xdr:to>
    <xdr:sp macro="" textlink="">
      <xdr:nvSpPr>
        <xdr:cNvPr id="404" name="フローチャート: 判断 403"/>
        <xdr:cNvSpPr/>
      </xdr:nvSpPr>
      <xdr:spPr>
        <a:xfrm>
          <a:off x="8699500" y="1338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132008</xdr:rowOff>
    </xdr:from>
    <xdr:ext cx="534377" cy="259045"/>
    <xdr:sp macro="" textlink="">
      <xdr:nvSpPr>
        <xdr:cNvPr id="405" name="テキスト ボックス 404"/>
        <xdr:cNvSpPr txBox="1"/>
      </xdr:nvSpPr>
      <xdr:spPr>
        <a:xfrm>
          <a:off x="8483111" y="1316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155817</xdr:rowOff>
    </xdr:from>
    <xdr:to>
      <xdr:col>41</xdr:col>
      <xdr:colOff>50800</xdr:colOff>
      <xdr:row>79</xdr:row>
      <xdr:rowOff>21146</xdr:rowOff>
    </xdr:to>
    <xdr:cxnSp macro="">
      <xdr:nvCxnSpPr>
        <xdr:cNvPr id="406" name="直線コネクタ 405"/>
        <xdr:cNvCxnSpPr/>
      </xdr:nvCxnSpPr>
      <xdr:spPr>
        <a:xfrm>
          <a:off x="6972300" y="13528917"/>
          <a:ext cx="889000" cy="3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27191</xdr:rowOff>
    </xdr:from>
    <xdr:to>
      <xdr:col>41</xdr:col>
      <xdr:colOff>101600</xdr:colOff>
      <xdr:row>78</xdr:row>
      <xdr:rowOff>128791</xdr:rowOff>
    </xdr:to>
    <xdr:sp macro="" textlink="">
      <xdr:nvSpPr>
        <xdr:cNvPr id="407" name="フローチャート: 判断 406"/>
        <xdr:cNvSpPr/>
      </xdr:nvSpPr>
      <xdr:spPr>
        <a:xfrm>
          <a:off x="7810500" y="1340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145318</xdr:rowOff>
    </xdr:from>
    <xdr:ext cx="534377" cy="259045"/>
    <xdr:sp macro="" textlink="">
      <xdr:nvSpPr>
        <xdr:cNvPr id="408" name="テキスト ボックス 407"/>
        <xdr:cNvSpPr txBox="1"/>
      </xdr:nvSpPr>
      <xdr:spPr>
        <a:xfrm>
          <a:off x="7594111" y="1317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32004</xdr:rowOff>
    </xdr:from>
    <xdr:to>
      <xdr:col>36</xdr:col>
      <xdr:colOff>165100</xdr:colOff>
      <xdr:row>78</xdr:row>
      <xdr:rowOff>133604</xdr:rowOff>
    </xdr:to>
    <xdr:sp macro="" textlink="">
      <xdr:nvSpPr>
        <xdr:cNvPr id="409" name="フローチャート: 判断 408"/>
        <xdr:cNvSpPr/>
      </xdr:nvSpPr>
      <xdr:spPr>
        <a:xfrm>
          <a:off x="6921500" y="1340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150131</xdr:rowOff>
    </xdr:from>
    <xdr:ext cx="534377" cy="259045"/>
    <xdr:sp macro="" textlink="">
      <xdr:nvSpPr>
        <xdr:cNvPr id="410" name="テキスト ボックス 409"/>
        <xdr:cNvSpPr txBox="1"/>
      </xdr:nvSpPr>
      <xdr:spPr>
        <a:xfrm>
          <a:off x="6705111" y="1318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116942</xdr:rowOff>
    </xdr:from>
    <xdr:to>
      <xdr:col>55</xdr:col>
      <xdr:colOff>50800</xdr:colOff>
      <xdr:row>79</xdr:row>
      <xdr:rowOff>47092</xdr:rowOff>
    </xdr:to>
    <xdr:sp macro="" textlink="">
      <xdr:nvSpPr>
        <xdr:cNvPr id="416" name="楕円 415"/>
        <xdr:cNvSpPr/>
      </xdr:nvSpPr>
      <xdr:spPr>
        <a:xfrm>
          <a:off x="10426700" y="1349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31869</xdr:rowOff>
    </xdr:from>
    <xdr:ext cx="469744" cy="259045"/>
    <xdr:sp macro="" textlink="">
      <xdr:nvSpPr>
        <xdr:cNvPr id="417" name="普通建設事業費 （ うち新規整備　）該当値テキスト"/>
        <xdr:cNvSpPr txBox="1"/>
      </xdr:nvSpPr>
      <xdr:spPr>
        <a:xfrm>
          <a:off x="10528300" y="1340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128296</xdr:rowOff>
    </xdr:from>
    <xdr:to>
      <xdr:col>50</xdr:col>
      <xdr:colOff>165100</xdr:colOff>
      <xdr:row>79</xdr:row>
      <xdr:rowOff>58446</xdr:rowOff>
    </xdr:to>
    <xdr:sp macro="" textlink="">
      <xdr:nvSpPr>
        <xdr:cNvPr id="418" name="楕円 417"/>
        <xdr:cNvSpPr/>
      </xdr:nvSpPr>
      <xdr:spPr>
        <a:xfrm>
          <a:off x="9588500" y="1350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49573</xdr:rowOff>
    </xdr:from>
    <xdr:ext cx="469744" cy="259045"/>
    <xdr:sp macro="" textlink="">
      <xdr:nvSpPr>
        <xdr:cNvPr id="419" name="テキスト ボックス 418"/>
        <xdr:cNvSpPr txBox="1"/>
      </xdr:nvSpPr>
      <xdr:spPr>
        <a:xfrm>
          <a:off x="9404428" y="1359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122796</xdr:rowOff>
    </xdr:from>
    <xdr:to>
      <xdr:col>46</xdr:col>
      <xdr:colOff>38100</xdr:colOff>
      <xdr:row>79</xdr:row>
      <xdr:rowOff>52946</xdr:rowOff>
    </xdr:to>
    <xdr:sp macro="" textlink="">
      <xdr:nvSpPr>
        <xdr:cNvPr id="420" name="楕円 419"/>
        <xdr:cNvSpPr/>
      </xdr:nvSpPr>
      <xdr:spPr>
        <a:xfrm>
          <a:off x="8699500" y="1349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44073</xdr:rowOff>
    </xdr:from>
    <xdr:ext cx="469744" cy="259045"/>
    <xdr:sp macro="" textlink="">
      <xdr:nvSpPr>
        <xdr:cNvPr id="421" name="テキスト ボックス 420"/>
        <xdr:cNvSpPr txBox="1"/>
      </xdr:nvSpPr>
      <xdr:spPr>
        <a:xfrm>
          <a:off x="8515428" y="13588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141796</xdr:rowOff>
    </xdr:from>
    <xdr:to>
      <xdr:col>41</xdr:col>
      <xdr:colOff>101600</xdr:colOff>
      <xdr:row>79</xdr:row>
      <xdr:rowOff>71946</xdr:rowOff>
    </xdr:to>
    <xdr:sp macro="" textlink="">
      <xdr:nvSpPr>
        <xdr:cNvPr id="422" name="楕円 421"/>
        <xdr:cNvSpPr/>
      </xdr:nvSpPr>
      <xdr:spPr>
        <a:xfrm>
          <a:off x="7810500" y="135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63073</xdr:rowOff>
    </xdr:from>
    <xdr:ext cx="469744" cy="259045"/>
    <xdr:sp macro="" textlink="">
      <xdr:nvSpPr>
        <xdr:cNvPr id="423" name="テキスト ボックス 422"/>
        <xdr:cNvSpPr txBox="1"/>
      </xdr:nvSpPr>
      <xdr:spPr>
        <a:xfrm>
          <a:off x="7626428" y="13607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105017</xdr:rowOff>
    </xdr:from>
    <xdr:to>
      <xdr:col>36</xdr:col>
      <xdr:colOff>165100</xdr:colOff>
      <xdr:row>79</xdr:row>
      <xdr:rowOff>35167</xdr:rowOff>
    </xdr:to>
    <xdr:sp macro="" textlink="">
      <xdr:nvSpPr>
        <xdr:cNvPr id="424" name="楕円 423"/>
        <xdr:cNvSpPr/>
      </xdr:nvSpPr>
      <xdr:spPr>
        <a:xfrm>
          <a:off x="6921500" y="1347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26294</xdr:rowOff>
    </xdr:from>
    <xdr:ext cx="469744" cy="259045"/>
    <xdr:sp macro="" textlink="">
      <xdr:nvSpPr>
        <xdr:cNvPr id="425" name="テキスト ボックス 424"/>
        <xdr:cNvSpPr txBox="1"/>
      </xdr:nvSpPr>
      <xdr:spPr>
        <a:xfrm>
          <a:off x="6737428" y="13570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1" name="テキスト ボックス 44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3" name="テキスト ボックス 44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5" name="テキスト ボックス 444"/>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3359</xdr:rowOff>
    </xdr:from>
    <xdr:to>
      <xdr:col>54</xdr:col>
      <xdr:colOff>189865</xdr:colOff>
      <xdr:row>98</xdr:row>
      <xdr:rowOff>156617</xdr:rowOff>
    </xdr:to>
    <xdr:cxnSp macro="">
      <xdr:nvCxnSpPr>
        <xdr:cNvPr id="449" name="直線コネクタ 448"/>
        <xdr:cNvCxnSpPr/>
      </xdr:nvCxnSpPr>
      <xdr:spPr>
        <a:xfrm flipV="1">
          <a:off x="10475595" y="15776759"/>
          <a:ext cx="1270" cy="1181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160444</xdr:rowOff>
    </xdr:from>
    <xdr:ext cx="469744" cy="259045"/>
    <xdr:sp macro="" textlink="">
      <xdr:nvSpPr>
        <xdr:cNvPr id="450" name="普通建設事業費 （ うち更新整備　）最小値テキスト"/>
        <xdr:cNvSpPr txBox="1"/>
      </xdr:nvSpPr>
      <xdr:spPr>
        <a:xfrm>
          <a:off x="10528300" y="16962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156617</xdr:rowOff>
    </xdr:from>
    <xdr:to>
      <xdr:col>55</xdr:col>
      <xdr:colOff>88900</xdr:colOff>
      <xdr:row>98</xdr:row>
      <xdr:rowOff>156617</xdr:rowOff>
    </xdr:to>
    <xdr:cxnSp macro="">
      <xdr:nvCxnSpPr>
        <xdr:cNvPr id="451" name="直線コネクタ 450"/>
        <xdr:cNvCxnSpPr/>
      </xdr:nvCxnSpPr>
      <xdr:spPr>
        <a:xfrm>
          <a:off x="10388600" y="16958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121486</xdr:rowOff>
    </xdr:from>
    <xdr:ext cx="534377" cy="259045"/>
    <xdr:sp macro="" textlink="">
      <xdr:nvSpPr>
        <xdr:cNvPr id="452" name="普通建設事業費 （ うち更新整備　）最大値テキスト"/>
        <xdr:cNvSpPr txBox="1"/>
      </xdr:nvSpPr>
      <xdr:spPr>
        <a:xfrm>
          <a:off x="10528300" y="1555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3359</xdr:rowOff>
    </xdr:from>
    <xdr:to>
      <xdr:col>55</xdr:col>
      <xdr:colOff>88900</xdr:colOff>
      <xdr:row>92</xdr:row>
      <xdr:rowOff>3359</xdr:rowOff>
    </xdr:to>
    <xdr:cxnSp macro="">
      <xdr:nvCxnSpPr>
        <xdr:cNvPr id="453" name="直線コネクタ 452"/>
        <xdr:cNvCxnSpPr/>
      </xdr:nvCxnSpPr>
      <xdr:spPr>
        <a:xfrm>
          <a:off x="10388600" y="15776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141739</xdr:rowOff>
    </xdr:from>
    <xdr:to>
      <xdr:col>55</xdr:col>
      <xdr:colOff>0</xdr:colOff>
      <xdr:row>94</xdr:row>
      <xdr:rowOff>166084</xdr:rowOff>
    </xdr:to>
    <xdr:cxnSp macro="">
      <xdr:nvCxnSpPr>
        <xdr:cNvPr id="454" name="直線コネクタ 453"/>
        <xdr:cNvCxnSpPr/>
      </xdr:nvCxnSpPr>
      <xdr:spPr>
        <a:xfrm flipV="1">
          <a:off x="9639300" y="16258039"/>
          <a:ext cx="838200" cy="2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52240</xdr:rowOff>
    </xdr:from>
    <xdr:ext cx="534377" cy="259045"/>
    <xdr:sp macro="" textlink="">
      <xdr:nvSpPr>
        <xdr:cNvPr id="455" name="普通建設事業費 （ うち更新整備　）平均値テキスト"/>
        <xdr:cNvSpPr txBox="1"/>
      </xdr:nvSpPr>
      <xdr:spPr>
        <a:xfrm>
          <a:off x="10528300" y="165114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73813</xdr:rowOff>
    </xdr:from>
    <xdr:to>
      <xdr:col>55</xdr:col>
      <xdr:colOff>50800</xdr:colOff>
      <xdr:row>97</xdr:row>
      <xdr:rowOff>3963</xdr:rowOff>
    </xdr:to>
    <xdr:sp macro="" textlink="">
      <xdr:nvSpPr>
        <xdr:cNvPr id="456" name="フローチャート: 判断 455"/>
        <xdr:cNvSpPr/>
      </xdr:nvSpPr>
      <xdr:spPr>
        <a:xfrm>
          <a:off x="10426700" y="16533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133775</xdr:rowOff>
    </xdr:from>
    <xdr:to>
      <xdr:col>50</xdr:col>
      <xdr:colOff>114300</xdr:colOff>
      <xdr:row>94</xdr:row>
      <xdr:rowOff>166084</xdr:rowOff>
    </xdr:to>
    <xdr:cxnSp macro="">
      <xdr:nvCxnSpPr>
        <xdr:cNvPr id="457" name="直線コネクタ 456"/>
        <xdr:cNvCxnSpPr/>
      </xdr:nvCxnSpPr>
      <xdr:spPr>
        <a:xfrm>
          <a:off x="8750300" y="16250075"/>
          <a:ext cx="889000" cy="3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88500</xdr:rowOff>
    </xdr:from>
    <xdr:to>
      <xdr:col>50</xdr:col>
      <xdr:colOff>165100</xdr:colOff>
      <xdr:row>97</xdr:row>
      <xdr:rowOff>18650</xdr:rowOff>
    </xdr:to>
    <xdr:sp macro="" textlink="">
      <xdr:nvSpPr>
        <xdr:cNvPr id="458" name="フローチャート: 判断 457"/>
        <xdr:cNvSpPr/>
      </xdr:nvSpPr>
      <xdr:spPr>
        <a:xfrm>
          <a:off x="95885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9777</xdr:rowOff>
    </xdr:from>
    <xdr:ext cx="534377" cy="259045"/>
    <xdr:sp macro="" textlink="">
      <xdr:nvSpPr>
        <xdr:cNvPr id="459" name="テキスト ボックス 458"/>
        <xdr:cNvSpPr txBox="1"/>
      </xdr:nvSpPr>
      <xdr:spPr>
        <a:xfrm>
          <a:off x="9372111" y="1664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133775</xdr:rowOff>
    </xdr:from>
    <xdr:to>
      <xdr:col>45</xdr:col>
      <xdr:colOff>177800</xdr:colOff>
      <xdr:row>95</xdr:row>
      <xdr:rowOff>90342</xdr:rowOff>
    </xdr:to>
    <xdr:cxnSp macro="">
      <xdr:nvCxnSpPr>
        <xdr:cNvPr id="460" name="直線コネクタ 459"/>
        <xdr:cNvCxnSpPr/>
      </xdr:nvCxnSpPr>
      <xdr:spPr>
        <a:xfrm flipV="1">
          <a:off x="7861300" y="16250075"/>
          <a:ext cx="8890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103836</xdr:rowOff>
    </xdr:from>
    <xdr:to>
      <xdr:col>46</xdr:col>
      <xdr:colOff>38100</xdr:colOff>
      <xdr:row>97</xdr:row>
      <xdr:rowOff>33986</xdr:rowOff>
    </xdr:to>
    <xdr:sp macro="" textlink="">
      <xdr:nvSpPr>
        <xdr:cNvPr id="461" name="フローチャート: 判断 460"/>
        <xdr:cNvSpPr/>
      </xdr:nvSpPr>
      <xdr:spPr>
        <a:xfrm>
          <a:off x="8699500" y="1656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25113</xdr:rowOff>
    </xdr:from>
    <xdr:ext cx="534377" cy="259045"/>
    <xdr:sp macro="" textlink="">
      <xdr:nvSpPr>
        <xdr:cNvPr id="462" name="テキスト ボックス 461"/>
        <xdr:cNvSpPr txBox="1"/>
      </xdr:nvSpPr>
      <xdr:spPr>
        <a:xfrm>
          <a:off x="8483111" y="1665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59556</xdr:rowOff>
    </xdr:from>
    <xdr:to>
      <xdr:col>41</xdr:col>
      <xdr:colOff>50800</xdr:colOff>
      <xdr:row>95</xdr:row>
      <xdr:rowOff>90342</xdr:rowOff>
    </xdr:to>
    <xdr:cxnSp macro="">
      <xdr:nvCxnSpPr>
        <xdr:cNvPr id="463" name="直線コネクタ 462"/>
        <xdr:cNvCxnSpPr/>
      </xdr:nvCxnSpPr>
      <xdr:spPr>
        <a:xfrm>
          <a:off x="6972300" y="15661506"/>
          <a:ext cx="889000" cy="7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82004</xdr:rowOff>
    </xdr:from>
    <xdr:to>
      <xdr:col>41</xdr:col>
      <xdr:colOff>101600</xdr:colOff>
      <xdr:row>97</xdr:row>
      <xdr:rowOff>12154</xdr:rowOff>
    </xdr:to>
    <xdr:sp macro="" textlink="">
      <xdr:nvSpPr>
        <xdr:cNvPr id="464" name="フローチャート: 判断 463"/>
        <xdr:cNvSpPr/>
      </xdr:nvSpPr>
      <xdr:spPr>
        <a:xfrm>
          <a:off x="7810500" y="1654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3281</xdr:rowOff>
    </xdr:from>
    <xdr:ext cx="534377" cy="259045"/>
    <xdr:sp macro="" textlink="">
      <xdr:nvSpPr>
        <xdr:cNvPr id="465" name="テキスト ボックス 464"/>
        <xdr:cNvSpPr txBox="1"/>
      </xdr:nvSpPr>
      <xdr:spPr>
        <a:xfrm>
          <a:off x="7594111" y="1663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87757</xdr:rowOff>
    </xdr:from>
    <xdr:to>
      <xdr:col>36</xdr:col>
      <xdr:colOff>165100</xdr:colOff>
      <xdr:row>97</xdr:row>
      <xdr:rowOff>17907</xdr:rowOff>
    </xdr:to>
    <xdr:sp macro="" textlink="">
      <xdr:nvSpPr>
        <xdr:cNvPr id="466" name="フローチャート: 判断 465"/>
        <xdr:cNvSpPr/>
      </xdr:nvSpPr>
      <xdr:spPr>
        <a:xfrm>
          <a:off x="6921500" y="1654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9034</xdr:rowOff>
    </xdr:from>
    <xdr:ext cx="534377" cy="259045"/>
    <xdr:sp macro="" textlink="">
      <xdr:nvSpPr>
        <xdr:cNvPr id="467" name="テキスト ボックス 466"/>
        <xdr:cNvSpPr txBox="1"/>
      </xdr:nvSpPr>
      <xdr:spPr>
        <a:xfrm>
          <a:off x="6705111" y="1663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90939</xdr:rowOff>
    </xdr:from>
    <xdr:to>
      <xdr:col>55</xdr:col>
      <xdr:colOff>50800</xdr:colOff>
      <xdr:row>95</xdr:row>
      <xdr:rowOff>21089</xdr:rowOff>
    </xdr:to>
    <xdr:sp macro="" textlink="">
      <xdr:nvSpPr>
        <xdr:cNvPr id="473" name="楕円 472"/>
        <xdr:cNvSpPr/>
      </xdr:nvSpPr>
      <xdr:spPr>
        <a:xfrm>
          <a:off x="10426700" y="1620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113816</xdr:rowOff>
    </xdr:from>
    <xdr:ext cx="534377" cy="259045"/>
    <xdr:sp macro="" textlink="">
      <xdr:nvSpPr>
        <xdr:cNvPr id="474" name="普通建設事業費 （ うち更新整備　）該当値テキスト"/>
        <xdr:cNvSpPr txBox="1"/>
      </xdr:nvSpPr>
      <xdr:spPr>
        <a:xfrm>
          <a:off x="10528300" y="1605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115284</xdr:rowOff>
    </xdr:from>
    <xdr:to>
      <xdr:col>50</xdr:col>
      <xdr:colOff>165100</xdr:colOff>
      <xdr:row>95</xdr:row>
      <xdr:rowOff>45434</xdr:rowOff>
    </xdr:to>
    <xdr:sp macro="" textlink="">
      <xdr:nvSpPr>
        <xdr:cNvPr id="475" name="楕円 474"/>
        <xdr:cNvSpPr/>
      </xdr:nvSpPr>
      <xdr:spPr>
        <a:xfrm>
          <a:off x="9588500" y="1623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61961</xdr:rowOff>
    </xdr:from>
    <xdr:ext cx="534377" cy="259045"/>
    <xdr:sp macro="" textlink="">
      <xdr:nvSpPr>
        <xdr:cNvPr id="476" name="テキスト ボックス 475"/>
        <xdr:cNvSpPr txBox="1"/>
      </xdr:nvSpPr>
      <xdr:spPr>
        <a:xfrm>
          <a:off x="9372111" y="1600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82975</xdr:rowOff>
    </xdr:from>
    <xdr:to>
      <xdr:col>46</xdr:col>
      <xdr:colOff>38100</xdr:colOff>
      <xdr:row>95</xdr:row>
      <xdr:rowOff>13125</xdr:rowOff>
    </xdr:to>
    <xdr:sp macro="" textlink="">
      <xdr:nvSpPr>
        <xdr:cNvPr id="477" name="楕円 476"/>
        <xdr:cNvSpPr/>
      </xdr:nvSpPr>
      <xdr:spPr>
        <a:xfrm>
          <a:off x="8699500" y="1619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29652</xdr:rowOff>
    </xdr:from>
    <xdr:ext cx="534377" cy="259045"/>
    <xdr:sp macro="" textlink="">
      <xdr:nvSpPr>
        <xdr:cNvPr id="478" name="テキスト ボックス 477"/>
        <xdr:cNvSpPr txBox="1"/>
      </xdr:nvSpPr>
      <xdr:spPr>
        <a:xfrm>
          <a:off x="8483111" y="1597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39542</xdr:rowOff>
    </xdr:from>
    <xdr:to>
      <xdr:col>41</xdr:col>
      <xdr:colOff>101600</xdr:colOff>
      <xdr:row>95</xdr:row>
      <xdr:rowOff>141142</xdr:rowOff>
    </xdr:to>
    <xdr:sp macro="" textlink="">
      <xdr:nvSpPr>
        <xdr:cNvPr id="479" name="楕円 478"/>
        <xdr:cNvSpPr/>
      </xdr:nvSpPr>
      <xdr:spPr>
        <a:xfrm>
          <a:off x="7810500" y="163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157669</xdr:rowOff>
    </xdr:from>
    <xdr:ext cx="534377" cy="259045"/>
    <xdr:sp macro="" textlink="">
      <xdr:nvSpPr>
        <xdr:cNvPr id="480" name="テキスト ボックス 479"/>
        <xdr:cNvSpPr txBox="1"/>
      </xdr:nvSpPr>
      <xdr:spPr>
        <a:xfrm>
          <a:off x="7594111" y="1610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8756</xdr:rowOff>
    </xdr:from>
    <xdr:to>
      <xdr:col>36</xdr:col>
      <xdr:colOff>165100</xdr:colOff>
      <xdr:row>91</xdr:row>
      <xdr:rowOff>110356</xdr:rowOff>
    </xdr:to>
    <xdr:sp macro="" textlink="">
      <xdr:nvSpPr>
        <xdr:cNvPr id="481" name="楕円 480"/>
        <xdr:cNvSpPr/>
      </xdr:nvSpPr>
      <xdr:spPr>
        <a:xfrm>
          <a:off x="6921500" y="1561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89</xdr:row>
      <xdr:rowOff>126883</xdr:rowOff>
    </xdr:from>
    <xdr:ext cx="534377" cy="259045"/>
    <xdr:sp macro="" textlink="">
      <xdr:nvSpPr>
        <xdr:cNvPr id="482" name="テキスト ボックス 481"/>
        <xdr:cNvSpPr txBox="1"/>
      </xdr:nvSpPr>
      <xdr:spPr>
        <a:xfrm>
          <a:off x="6705111" y="1538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4" name="テキスト ボックス 49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496" name="テキスト ボックス 495"/>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498" name="テキスト ボックス 497"/>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0" name="テキスト ボックス 499"/>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2" name="テキスト ボックス 50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127127</xdr:rowOff>
    </xdr:from>
    <xdr:to>
      <xdr:col>85</xdr:col>
      <xdr:colOff>126364</xdr:colOff>
      <xdr:row>39</xdr:row>
      <xdr:rowOff>44450</xdr:rowOff>
    </xdr:to>
    <xdr:cxnSp macro="">
      <xdr:nvCxnSpPr>
        <xdr:cNvPr id="506" name="直線コネクタ 505"/>
        <xdr:cNvCxnSpPr/>
      </xdr:nvCxnSpPr>
      <xdr:spPr>
        <a:xfrm flipV="1">
          <a:off x="16317595" y="5270627"/>
          <a:ext cx="1269" cy="14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7"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8" name="直線コネクタ 50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73804</xdr:rowOff>
    </xdr:from>
    <xdr:ext cx="534377" cy="259045"/>
    <xdr:sp macro="" textlink="">
      <xdr:nvSpPr>
        <xdr:cNvPr id="509" name="災害復旧事業費最大値テキスト"/>
        <xdr:cNvSpPr txBox="1"/>
      </xdr:nvSpPr>
      <xdr:spPr>
        <a:xfrm>
          <a:off x="16370300" y="504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127127</xdr:rowOff>
    </xdr:from>
    <xdr:to>
      <xdr:col>86</xdr:col>
      <xdr:colOff>25400</xdr:colOff>
      <xdr:row>30</xdr:row>
      <xdr:rowOff>127127</xdr:rowOff>
    </xdr:to>
    <xdr:cxnSp macro="">
      <xdr:nvCxnSpPr>
        <xdr:cNvPr id="510" name="直線コネクタ 509"/>
        <xdr:cNvCxnSpPr/>
      </xdr:nvCxnSpPr>
      <xdr:spPr>
        <a:xfrm>
          <a:off x="16230600" y="527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151511</xdr:rowOff>
    </xdr:from>
    <xdr:to>
      <xdr:col>85</xdr:col>
      <xdr:colOff>127000</xdr:colOff>
      <xdr:row>38</xdr:row>
      <xdr:rowOff>59563</xdr:rowOff>
    </xdr:to>
    <xdr:cxnSp macro="">
      <xdr:nvCxnSpPr>
        <xdr:cNvPr id="511" name="直線コネクタ 510"/>
        <xdr:cNvCxnSpPr/>
      </xdr:nvCxnSpPr>
      <xdr:spPr>
        <a:xfrm flipV="1">
          <a:off x="15481300" y="6495161"/>
          <a:ext cx="838200" cy="7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54119</xdr:rowOff>
    </xdr:from>
    <xdr:ext cx="378565" cy="259045"/>
    <xdr:sp macro="" textlink="">
      <xdr:nvSpPr>
        <xdr:cNvPr id="512" name="災害復旧事業費平均値テキスト"/>
        <xdr:cNvSpPr txBox="1"/>
      </xdr:nvSpPr>
      <xdr:spPr>
        <a:xfrm>
          <a:off x="16370300" y="65692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75692</xdr:rowOff>
    </xdr:from>
    <xdr:to>
      <xdr:col>85</xdr:col>
      <xdr:colOff>177800</xdr:colOff>
      <xdr:row>39</xdr:row>
      <xdr:rowOff>5842</xdr:rowOff>
    </xdr:to>
    <xdr:sp macro="" textlink="">
      <xdr:nvSpPr>
        <xdr:cNvPr id="513" name="フローチャート: 判断 512"/>
        <xdr:cNvSpPr/>
      </xdr:nvSpPr>
      <xdr:spPr>
        <a:xfrm>
          <a:off x="162687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106553</xdr:rowOff>
    </xdr:from>
    <xdr:to>
      <xdr:col>81</xdr:col>
      <xdr:colOff>50800</xdr:colOff>
      <xdr:row>38</xdr:row>
      <xdr:rowOff>59563</xdr:rowOff>
    </xdr:to>
    <xdr:cxnSp macro="">
      <xdr:nvCxnSpPr>
        <xdr:cNvPr id="514" name="直線コネクタ 513"/>
        <xdr:cNvCxnSpPr/>
      </xdr:nvCxnSpPr>
      <xdr:spPr>
        <a:xfrm>
          <a:off x="14592300" y="6107303"/>
          <a:ext cx="889000" cy="467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33528</xdr:rowOff>
    </xdr:from>
    <xdr:to>
      <xdr:col>81</xdr:col>
      <xdr:colOff>101600</xdr:colOff>
      <xdr:row>38</xdr:row>
      <xdr:rowOff>135128</xdr:rowOff>
    </xdr:to>
    <xdr:sp macro="" textlink="">
      <xdr:nvSpPr>
        <xdr:cNvPr id="515" name="フローチャート: 判断 514"/>
        <xdr:cNvSpPr/>
      </xdr:nvSpPr>
      <xdr:spPr>
        <a:xfrm>
          <a:off x="15430500" y="654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126255</xdr:rowOff>
    </xdr:from>
    <xdr:ext cx="469744" cy="259045"/>
    <xdr:sp macro="" textlink="">
      <xdr:nvSpPr>
        <xdr:cNvPr id="516" name="テキスト ボックス 515"/>
        <xdr:cNvSpPr txBox="1"/>
      </xdr:nvSpPr>
      <xdr:spPr>
        <a:xfrm>
          <a:off x="15246428" y="664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157353</xdr:rowOff>
    </xdr:from>
    <xdr:to>
      <xdr:col>76</xdr:col>
      <xdr:colOff>114300</xdr:colOff>
      <xdr:row>35</xdr:row>
      <xdr:rowOff>106553</xdr:rowOff>
    </xdr:to>
    <xdr:cxnSp macro="">
      <xdr:nvCxnSpPr>
        <xdr:cNvPr id="517" name="直線コネクタ 516"/>
        <xdr:cNvCxnSpPr/>
      </xdr:nvCxnSpPr>
      <xdr:spPr>
        <a:xfrm>
          <a:off x="13703300" y="598665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5715</xdr:rowOff>
    </xdr:from>
    <xdr:to>
      <xdr:col>76</xdr:col>
      <xdr:colOff>165100</xdr:colOff>
      <xdr:row>38</xdr:row>
      <xdr:rowOff>107315</xdr:rowOff>
    </xdr:to>
    <xdr:sp macro="" textlink="">
      <xdr:nvSpPr>
        <xdr:cNvPr id="518" name="フローチャート: 判断 517"/>
        <xdr:cNvSpPr/>
      </xdr:nvSpPr>
      <xdr:spPr>
        <a:xfrm>
          <a:off x="14541500" y="652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98442</xdr:rowOff>
    </xdr:from>
    <xdr:ext cx="469744" cy="259045"/>
    <xdr:sp macro="" textlink="">
      <xdr:nvSpPr>
        <xdr:cNvPr id="519" name="テキスト ボックス 518"/>
        <xdr:cNvSpPr txBox="1"/>
      </xdr:nvSpPr>
      <xdr:spPr>
        <a:xfrm>
          <a:off x="14357428" y="6613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157353</xdr:rowOff>
    </xdr:from>
    <xdr:to>
      <xdr:col>71</xdr:col>
      <xdr:colOff>177800</xdr:colOff>
      <xdr:row>38</xdr:row>
      <xdr:rowOff>165100</xdr:rowOff>
    </xdr:to>
    <xdr:cxnSp macro="">
      <xdr:nvCxnSpPr>
        <xdr:cNvPr id="520" name="直線コネクタ 519"/>
        <xdr:cNvCxnSpPr/>
      </xdr:nvCxnSpPr>
      <xdr:spPr>
        <a:xfrm flipV="1">
          <a:off x="12814300" y="5986653"/>
          <a:ext cx="889000" cy="693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157734</xdr:rowOff>
    </xdr:from>
    <xdr:to>
      <xdr:col>72</xdr:col>
      <xdr:colOff>38100</xdr:colOff>
      <xdr:row>38</xdr:row>
      <xdr:rowOff>87885</xdr:rowOff>
    </xdr:to>
    <xdr:sp macro="" textlink="">
      <xdr:nvSpPr>
        <xdr:cNvPr id="521" name="フローチャート: 判断 520"/>
        <xdr:cNvSpPr/>
      </xdr:nvSpPr>
      <xdr:spPr>
        <a:xfrm>
          <a:off x="13652500" y="6501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79011</xdr:rowOff>
    </xdr:from>
    <xdr:ext cx="469744" cy="259045"/>
    <xdr:sp macro="" textlink="">
      <xdr:nvSpPr>
        <xdr:cNvPr id="522" name="テキスト ボックス 521"/>
        <xdr:cNvSpPr txBox="1"/>
      </xdr:nvSpPr>
      <xdr:spPr>
        <a:xfrm>
          <a:off x="13468428" y="6594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103251</xdr:rowOff>
    </xdr:from>
    <xdr:to>
      <xdr:col>67</xdr:col>
      <xdr:colOff>101600</xdr:colOff>
      <xdr:row>39</xdr:row>
      <xdr:rowOff>33401</xdr:rowOff>
    </xdr:to>
    <xdr:sp macro="" textlink="">
      <xdr:nvSpPr>
        <xdr:cNvPr id="523" name="フローチャート: 判断 522"/>
        <xdr:cNvSpPr/>
      </xdr:nvSpPr>
      <xdr:spPr>
        <a:xfrm>
          <a:off x="12763500" y="661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49928</xdr:rowOff>
    </xdr:from>
    <xdr:ext cx="378565" cy="259045"/>
    <xdr:sp macro="" textlink="">
      <xdr:nvSpPr>
        <xdr:cNvPr id="524" name="テキスト ボックス 523"/>
        <xdr:cNvSpPr txBox="1"/>
      </xdr:nvSpPr>
      <xdr:spPr>
        <a:xfrm>
          <a:off x="12625017" y="6393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100711</xdr:rowOff>
    </xdr:from>
    <xdr:to>
      <xdr:col>85</xdr:col>
      <xdr:colOff>177800</xdr:colOff>
      <xdr:row>38</xdr:row>
      <xdr:rowOff>30861</xdr:rowOff>
    </xdr:to>
    <xdr:sp macro="" textlink="">
      <xdr:nvSpPr>
        <xdr:cNvPr id="530" name="楕円 529"/>
        <xdr:cNvSpPr/>
      </xdr:nvSpPr>
      <xdr:spPr>
        <a:xfrm>
          <a:off x="16268700" y="644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123588</xdr:rowOff>
    </xdr:from>
    <xdr:ext cx="469744" cy="259045"/>
    <xdr:sp macro="" textlink="">
      <xdr:nvSpPr>
        <xdr:cNvPr id="531" name="災害復旧事業費該当値テキスト"/>
        <xdr:cNvSpPr txBox="1"/>
      </xdr:nvSpPr>
      <xdr:spPr>
        <a:xfrm>
          <a:off x="16370300" y="629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8763</xdr:rowOff>
    </xdr:from>
    <xdr:to>
      <xdr:col>81</xdr:col>
      <xdr:colOff>101600</xdr:colOff>
      <xdr:row>38</xdr:row>
      <xdr:rowOff>110363</xdr:rowOff>
    </xdr:to>
    <xdr:sp macro="" textlink="">
      <xdr:nvSpPr>
        <xdr:cNvPr id="532" name="楕円 531"/>
        <xdr:cNvSpPr/>
      </xdr:nvSpPr>
      <xdr:spPr>
        <a:xfrm>
          <a:off x="15430500" y="652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126890</xdr:rowOff>
    </xdr:from>
    <xdr:ext cx="469744" cy="259045"/>
    <xdr:sp macro="" textlink="">
      <xdr:nvSpPr>
        <xdr:cNvPr id="533" name="テキスト ボックス 532"/>
        <xdr:cNvSpPr txBox="1"/>
      </xdr:nvSpPr>
      <xdr:spPr>
        <a:xfrm>
          <a:off x="15246428" y="629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55753</xdr:rowOff>
    </xdr:from>
    <xdr:to>
      <xdr:col>76</xdr:col>
      <xdr:colOff>165100</xdr:colOff>
      <xdr:row>35</xdr:row>
      <xdr:rowOff>157353</xdr:rowOff>
    </xdr:to>
    <xdr:sp macro="" textlink="">
      <xdr:nvSpPr>
        <xdr:cNvPr id="534" name="楕円 533"/>
        <xdr:cNvSpPr/>
      </xdr:nvSpPr>
      <xdr:spPr>
        <a:xfrm>
          <a:off x="14541500" y="605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2430</xdr:rowOff>
    </xdr:from>
    <xdr:ext cx="469744" cy="259045"/>
    <xdr:sp macro="" textlink="">
      <xdr:nvSpPr>
        <xdr:cNvPr id="535" name="テキスト ボックス 534"/>
        <xdr:cNvSpPr txBox="1"/>
      </xdr:nvSpPr>
      <xdr:spPr>
        <a:xfrm>
          <a:off x="14357428" y="583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106553</xdr:rowOff>
    </xdr:from>
    <xdr:to>
      <xdr:col>72</xdr:col>
      <xdr:colOff>38100</xdr:colOff>
      <xdr:row>35</xdr:row>
      <xdr:rowOff>36703</xdr:rowOff>
    </xdr:to>
    <xdr:sp macro="" textlink="">
      <xdr:nvSpPr>
        <xdr:cNvPr id="536" name="楕円 535"/>
        <xdr:cNvSpPr/>
      </xdr:nvSpPr>
      <xdr:spPr>
        <a:xfrm>
          <a:off x="13652500" y="593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33</xdr:row>
      <xdr:rowOff>53230</xdr:rowOff>
    </xdr:from>
    <xdr:ext cx="469744" cy="259045"/>
    <xdr:sp macro="" textlink="">
      <xdr:nvSpPr>
        <xdr:cNvPr id="537" name="テキスト ボックス 536"/>
        <xdr:cNvSpPr txBox="1"/>
      </xdr:nvSpPr>
      <xdr:spPr>
        <a:xfrm>
          <a:off x="13468428" y="5711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114300</xdr:rowOff>
    </xdr:from>
    <xdr:to>
      <xdr:col>67</xdr:col>
      <xdr:colOff>101600</xdr:colOff>
      <xdr:row>39</xdr:row>
      <xdr:rowOff>44450</xdr:rowOff>
    </xdr:to>
    <xdr:sp macro="" textlink="">
      <xdr:nvSpPr>
        <xdr:cNvPr id="538" name="楕円 537"/>
        <xdr:cNvSpPr/>
      </xdr:nvSpPr>
      <xdr:spPr>
        <a:xfrm>
          <a:off x="127635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35577</xdr:rowOff>
    </xdr:from>
    <xdr:ext cx="378565" cy="259045"/>
    <xdr:sp macro="" textlink="">
      <xdr:nvSpPr>
        <xdr:cNvPr id="539" name="テキスト ボックス 538"/>
        <xdr:cNvSpPr txBox="1"/>
      </xdr:nvSpPr>
      <xdr:spPr>
        <a:xfrm>
          <a:off x="12625017" y="6722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9" name="直線コネクタ 59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0" name="テキスト ボックス 59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1" name="直線コネクタ 60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2" name="テキスト ボックス 60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3" name="直線コネクタ 60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4" name="テキスト ボックス 60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5" name="直線コネクタ 60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6" name="テキスト ボックス 60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7" name="直線コネクタ 60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08" name="テキスト ボックス 60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23590</xdr:rowOff>
    </xdr:from>
    <xdr:to>
      <xdr:col>85</xdr:col>
      <xdr:colOff>126364</xdr:colOff>
      <xdr:row>77</xdr:row>
      <xdr:rowOff>139567</xdr:rowOff>
    </xdr:to>
    <xdr:cxnSp macro="">
      <xdr:nvCxnSpPr>
        <xdr:cNvPr id="612" name="直線コネクタ 611"/>
        <xdr:cNvCxnSpPr/>
      </xdr:nvCxnSpPr>
      <xdr:spPr>
        <a:xfrm flipV="1">
          <a:off x="16317595" y="12025090"/>
          <a:ext cx="1269" cy="131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143394</xdr:rowOff>
    </xdr:from>
    <xdr:ext cx="534377" cy="259045"/>
    <xdr:sp macro="" textlink="">
      <xdr:nvSpPr>
        <xdr:cNvPr id="613" name="公債費最小値テキスト"/>
        <xdr:cNvSpPr txBox="1"/>
      </xdr:nvSpPr>
      <xdr:spPr>
        <a:xfrm>
          <a:off x="16370300" y="1334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139567</xdr:rowOff>
    </xdr:from>
    <xdr:to>
      <xdr:col>86</xdr:col>
      <xdr:colOff>25400</xdr:colOff>
      <xdr:row>77</xdr:row>
      <xdr:rowOff>139567</xdr:rowOff>
    </xdr:to>
    <xdr:cxnSp macro="">
      <xdr:nvCxnSpPr>
        <xdr:cNvPr id="614" name="直線コネクタ 613"/>
        <xdr:cNvCxnSpPr/>
      </xdr:nvCxnSpPr>
      <xdr:spPr>
        <a:xfrm>
          <a:off x="16230600" y="13341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141717</xdr:rowOff>
    </xdr:from>
    <xdr:ext cx="534377" cy="259045"/>
    <xdr:sp macro="" textlink="">
      <xdr:nvSpPr>
        <xdr:cNvPr id="615" name="公債費最大値テキスト"/>
        <xdr:cNvSpPr txBox="1"/>
      </xdr:nvSpPr>
      <xdr:spPr>
        <a:xfrm>
          <a:off x="16370300" y="1180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23590</xdr:rowOff>
    </xdr:from>
    <xdr:to>
      <xdr:col>86</xdr:col>
      <xdr:colOff>25400</xdr:colOff>
      <xdr:row>70</xdr:row>
      <xdr:rowOff>23590</xdr:rowOff>
    </xdr:to>
    <xdr:cxnSp macro="">
      <xdr:nvCxnSpPr>
        <xdr:cNvPr id="616" name="直線コネクタ 615"/>
        <xdr:cNvCxnSpPr/>
      </xdr:nvCxnSpPr>
      <xdr:spPr>
        <a:xfrm>
          <a:off x="16230600" y="12025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18447</xdr:rowOff>
    </xdr:from>
    <xdr:to>
      <xdr:col>85</xdr:col>
      <xdr:colOff>127000</xdr:colOff>
      <xdr:row>73</xdr:row>
      <xdr:rowOff>43993</xdr:rowOff>
    </xdr:to>
    <xdr:cxnSp macro="">
      <xdr:nvCxnSpPr>
        <xdr:cNvPr id="617" name="直線コネクタ 616"/>
        <xdr:cNvCxnSpPr/>
      </xdr:nvCxnSpPr>
      <xdr:spPr>
        <a:xfrm flipV="1">
          <a:off x="15481300" y="12534297"/>
          <a:ext cx="838200" cy="25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9224</xdr:rowOff>
    </xdr:from>
    <xdr:ext cx="534377" cy="259045"/>
    <xdr:sp macro="" textlink="">
      <xdr:nvSpPr>
        <xdr:cNvPr id="618" name="公債費平均値テキスト"/>
        <xdr:cNvSpPr txBox="1"/>
      </xdr:nvSpPr>
      <xdr:spPr>
        <a:xfrm>
          <a:off x="16370300" y="128679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30797</xdr:rowOff>
    </xdr:from>
    <xdr:to>
      <xdr:col>85</xdr:col>
      <xdr:colOff>177800</xdr:colOff>
      <xdr:row>75</xdr:row>
      <xdr:rowOff>132397</xdr:rowOff>
    </xdr:to>
    <xdr:sp macro="" textlink="">
      <xdr:nvSpPr>
        <xdr:cNvPr id="619" name="フローチャート: 判断 618"/>
        <xdr:cNvSpPr/>
      </xdr:nvSpPr>
      <xdr:spPr>
        <a:xfrm>
          <a:off x="16268700" y="1288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43993</xdr:rowOff>
    </xdr:from>
    <xdr:to>
      <xdr:col>81</xdr:col>
      <xdr:colOff>50800</xdr:colOff>
      <xdr:row>73</xdr:row>
      <xdr:rowOff>54584</xdr:rowOff>
    </xdr:to>
    <xdr:cxnSp macro="">
      <xdr:nvCxnSpPr>
        <xdr:cNvPr id="620" name="直線コネクタ 619"/>
        <xdr:cNvCxnSpPr/>
      </xdr:nvCxnSpPr>
      <xdr:spPr>
        <a:xfrm flipV="1">
          <a:off x="14592300" y="12559843"/>
          <a:ext cx="889000" cy="1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67240</xdr:rowOff>
    </xdr:from>
    <xdr:to>
      <xdr:col>81</xdr:col>
      <xdr:colOff>101600</xdr:colOff>
      <xdr:row>75</xdr:row>
      <xdr:rowOff>168839</xdr:rowOff>
    </xdr:to>
    <xdr:sp macro="" textlink="">
      <xdr:nvSpPr>
        <xdr:cNvPr id="621" name="フローチャート: 判断 620"/>
        <xdr:cNvSpPr/>
      </xdr:nvSpPr>
      <xdr:spPr>
        <a:xfrm>
          <a:off x="15430500" y="12925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159968</xdr:rowOff>
    </xdr:from>
    <xdr:ext cx="534377" cy="259045"/>
    <xdr:sp macro="" textlink="">
      <xdr:nvSpPr>
        <xdr:cNvPr id="622" name="テキスト ボックス 621"/>
        <xdr:cNvSpPr txBox="1"/>
      </xdr:nvSpPr>
      <xdr:spPr>
        <a:xfrm>
          <a:off x="15214111" y="1301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54584</xdr:rowOff>
    </xdr:from>
    <xdr:to>
      <xdr:col>76</xdr:col>
      <xdr:colOff>114300</xdr:colOff>
      <xdr:row>73</xdr:row>
      <xdr:rowOff>86475</xdr:rowOff>
    </xdr:to>
    <xdr:cxnSp macro="">
      <xdr:nvCxnSpPr>
        <xdr:cNvPr id="623" name="直線コネクタ 622"/>
        <xdr:cNvCxnSpPr/>
      </xdr:nvCxnSpPr>
      <xdr:spPr>
        <a:xfrm flipV="1">
          <a:off x="13703300" y="12570434"/>
          <a:ext cx="889000" cy="3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74308</xdr:rowOff>
    </xdr:from>
    <xdr:to>
      <xdr:col>76</xdr:col>
      <xdr:colOff>165100</xdr:colOff>
      <xdr:row>76</xdr:row>
      <xdr:rowOff>4459</xdr:rowOff>
    </xdr:to>
    <xdr:sp macro="" textlink="">
      <xdr:nvSpPr>
        <xdr:cNvPr id="624" name="フローチャート: 判断 623"/>
        <xdr:cNvSpPr/>
      </xdr:nvSpPr>
      <xdr:spPr>
        <a:xfrm>
          <a:off x="14541500" y="129330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167034</xdr:rowOff>
    </xdr:from>
    <xdr:ext cx="534377" cy="259045"/>
    <xdr:sp macro="" textlink="">
      <xdr:nvSpPr>
        <xdr:cNvPr id="625" name="テキスト ボックス 624"/>
        <xdr:cNvSpPr txBox="1"/>
      </xdr:nvSpPr>
      <xdr:spPr>
        <a:xfrm>
          <a:off x="14325111" y="1302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86475</xdr:rowOff>
    </xdr:from>
    <xdr:to>
      <xdr:col>71</xdr:col>
      <xdr:colOff>177800</xdr:colOff>
      <xdr:row>73</xdr:row>
      <xdr:rowOff>166198</xdr:rowOff>
    </xdr:to>
    <xdr:cxnSp macro="">
      <xdr:nvCxnSpPr>
        <xdr:cNvPr id="626" name="直線コネクタ 625"/>
        <xdr:cNvCxnSpPr/>
      </xdr:nvCxnSpPr>
      <xdr:spPr>
        <a:xfrm flipV="1">
          <a:off x="12814300" y="12602325"/>
          <a:ext cx="889000" cy="7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55525</xdr:rowOff>
    </xdr:from>
    <xdr:to>
      <xdr:col>72</xdr:col>
      <xdr:colOff>38100</xdr:colOff>
      <xdr:row>75</xdr:row>
      <xdr:rowOff>157125</xdr:rowOff>
    </xdr:to>
    <xdr:sp macro="" textlink="">
      <xdr:nvSpPr>
        <xdr:cNvPr id="627" name="フローチャート: 判断 626"/>
        <xdr:cNvSpPr/>
      </xdr:nvSpPr>
      <xdr:spPr>
        <a:xfrm>
          <a:off x="13652500" y="1291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148251</xdr:rowOff>
    </xdr:from>
    <xdr:ext cx="534377" cy="259045"/>
    <xdr:sp macro="" textlink="">
      <xdr:nvSpPr>
        <xdr:cNvPr id="628" name="テキスト ボックス 627"/>
        <xdr:cNvSpPr txBox="1"/>
      </xdr:nvSpPr>
      <xdr:spPr>
        <a:xfrm>
          <a:off x="13436111" y="1300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41370</xdr:rowOff>
    </xdr:from>
    <xdr:to>
      <xdr:col>67</xdr:col>
      <xdr:colOff>101600</xdr:colOff>
      <xdr:row>75</xdr:row>
      <xdr:rowOff>142970</xdr:rowOff>
    </xdr:to>
    <xdr:sp macro="" textlink="">
      <xdr:nvSpPr>
        <xdr:cNvPr id="629" name="フローチャート: 判断 628"/>
        <xdr:cNvSpPr/>
      </xdr:nvSpPr>
      <xdr:spPr>
        <a:xfrm>
          <a:off x="12763500" y="12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134097</xdr:rowOff>
    </xdr:from>
    <xdr:ext cx="534377" cy="259045"/>
    <xdr:sp macro="" textlink="">
      <xdr:nvSpPr>
        <xdr:cNvPr id="630" name="テキスト ボックス 629"/>
        <xdr:cNvSpPr txBox="1"/>
      </xdr:nvSpPr>
      <xdr:spPr>
        <a:xfrm>
          <a:off x="12547111" y="1299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139097</xdr:rowOff>
    </xdr:from>
    <xdr:to>
      <xdr:col>85</xdr:col>
      <xdr:colOff>177800</xdr:colOff>
      <xdr:row>73</xdr:row>
      <xdr:rowOff>69247</xdr:rowOff>
    </xdr:to>
    <xdr:sp macro="" textlink="">
      <xdr:nvSpPr>
        <xdr:cNvPr id="636" name="楕円 635"/>
        <xdr:cNvSpPr/>
      </xdr:nvSpPr>
      <xdr:spPr>
        <a:xfrm>
          <a:off x="16268700" y="1248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161974</xdr:rowOff>
    </xdr:from>
    <xdr:ext cx="534377" cy="259045"/>
    <xdr:sp macro="" textlink="">
      <xdr:nvSpPr>
        <xdr:cNvPr id="637" name="公債費該当値テキスト"/>
        <xdr:cNvSpPr txBox="1"/>
      </xdr:nvSpPr>
      <xdr:spPr>
        <a:xfrm>
          <a:off x="16370300" y="1233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164643</xdr:rowOff>
    </xdr:from>
    <xdr:to>
      <xdr:col>81</xdr:col>
      <xdr:colOff>101600</xdr:colOff>
      <xdr:row>73</xdr:row>
      <xdr:rowOff>94793</xdr:rowOff>
    </xdr:to>
    <xdr:sp macro="" textlink="">
      <xdr:nvSpPr>
        <xdr:cNvPr id="638" name="楕円 637"/>
        <xdr:cNvSpPr/>
      </xdr:nvSpPr>
      <xdr:spPr>
        <a:xfrm>
          <a:off x="15430500" y="1250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111320</xdr:rowOff>
    </xdr:from>
    <xdr:ext cx="534377" cy="259045"/>
    <xdr:sp macro="" textlink="">
      <xdr:nvSpPr>
        <xdr:cNvPr id="639" name="テキスト ボックス 638"/>
        <xdr:cNvSpPr txBox="1"/>
      </xdr:nvSpPr>
      <xdr:spPr>
        <a:xfrm>
          <a:off x="15214111" y="1228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3784</xdr:rowOff>
    </xdr:from>
    <xdr:to>
      <xdr:col>76</xdr:col>
      <xdr:colOff>165100</xdr:colOff>
      <xdr:row>73</xdr:row>
      <xdr:rowOff>105384</xdr:rowOff>
    </xdr:to>
    <xdr:sp macro="" textlink="">
      <xdr:nvSpPr>
        <xdr:cNvPr id="640" name="楕円 639"/>
        <xdr:cNvSpPr/>
      </xdr:nvSpPr>
      <xdr:spPr>
        <a:xfrm>
          <a:off x="14541500" y="1251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121911</xdr:rowOff>
    </xdr:from>
    <xdr:ext cx="534377" cy="259045"/>
    <xdr:sp macro="" textlink="">
      <xdr:nvSpPr>
        <xdr:cNvPr id="641" name="テキスト ボックス 640"/>
        <xdr:cNvSpPr txBox="1"/>
      </xdr:nvSpPr>
      <xdr:spPr>
        <a:xfrm>
          <a:off x="14325111" y="1229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35675</xdr:rowOff>
    </xdr:from>
    <xdr:to>
      <xdr:col>72</xdr:col>
      <xdr:colOff>38100</xdr:colOff>
      <xdr:row>73</xdr:row>
      <xdr:rowOff>137275</xdr:rowOff>
    </xdr:to>
    <xdr:sp macro="" textlink="">
      <xdr:nvSpPr>
        <xdr:cNvPr id="642" name="楕円 641"/>
        <xdr:cNvSpPr/>
      </xdr:nvSpPr>
      <xdr:spPr>
        <a:xfrm>
          <a:off x="13652500" y="1255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153802</xdr:rowOff>
    </xdr:from>
    <xdr:ext cx="534377" cy="259045"/>
    <xdr:sp macro="" textlink="">
      <xdr:nvSpPr>
        <xdr:cNvPr id="643" name="テキスト ボックス 642"/>
        <xdr:cNvSpPr txBox="1"/>
      </xdr:nvSpPr>
      <xdr:spPr>
        <a:xfrm>
          <a:off x="13436111" y="1232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115398</xdr:rowOff>
    </xdr:from>
    <xdr:to>
      <xdr:col>67</xdr:col>
      <xdr:colOff>101600</xdr:colOff>
      <xdr:row>74</xdr:row>
      <xdr:rowOff>45548</xdr:rowOff>
    </xdr:to>
    <xdr:sp macro="" textlink="">
      <xdr:nvSpPr>
        <xdr:cNvPr id="644" name="楕円 643"/>
        <xdr:cNvSpPr/>
      </xdr:nvSpPr>
      <xdr:spPr>
        <a:xfrm>
          <a:off x="12763500" y="1263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62075</xdr:rowOff>
    </xdr:from>
    <xdr:ext cx="534377" cy="259045"/>
    <xdr:sp macro="" textlink="">
      <xdr:nvSpPr>
        <xdr:cNvPr id="645" name="テキスト ボックス 644"/>
        <xdr:cNvSpPr txBox="1"/>
      </xdr:nvSpPr>
      <xdr:spPr>
        <a:xfrm>
          <a:off x="12547111" y="12406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9" name="テキスト ボックス 65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1" name="テキスト ボックス 66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3" name="テキスト ボックス 66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5" name="テキスト ボックス 66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149720</xdr:rowOff>
    </xdr:from>
    <xdr:to>
      <xdr:col>85</xdr:col>
      <xdr:colOff>126364</xdr:colOff>
      <xdr:row>99</xdr:row>
      <xdr:rowOff>31128</xdr:rowOff>
    </xdr:to>
    <xdr:cxnSp macro="">
      <xdr:nvCxnSpPr>
        <xdr:cNvPr id="669" name="直線コネクタ 668"/>
        <xdr:cNvCxnSpPr/>
      </xdr:nvCxnSpPr>
      <xdr:spPr>
        <a:xfrm flipV="1">
          <a:off x="16317595" y="15408770"/>
          <a:ext cx="1269" cy="1595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34955</xdr:rowOff>
    </xdr:from>
    <xdr:ext cx="469744" cy="259045"/>
    <xdr:sp macro="" textlink="">
      <xdr:nvSpPr>
        <xdr:cNvPr id="670" name="積立金最小値テキスト"/>
        <xdr:cNvSpPr txBox="1"/>
      </xdr:nvSpPr>
      <xdr:spPr>
        <a:xfrm>
          <a:off x="16370300" y="17008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31128</xdr:rowOff>
    </xdr:from>
    <xdr:to>
      <xdr:col>86</xdr:col>
      <xdr:colOff>25400</xdr:colOff>
      <xdr:row>99</xdr:row>
      <xdr:rowOff>31128</xdr:rowOff>
    </xdr:to>
    <xdr:cxnSp macro="">
      <xdr:nvCxnSpPr>
        <xdr:cNvPr id="671" name="直線コネクタ 670"/>
        <xdr:cNvCxnSpPr/>
      </xdr:nvCxnSpPr>
      <xdr:spPr>
        <a:xfrm>
          <a:off x="16230600" y="1700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96397</xdr:rowOff>
    </xdr:from>
    <xdr:ext cx="599010" cy="259045"/>
    <xdr:sp macro="" textlink="">
      <xdr:nvSpPr>
        <xdr:cNvPr id="672" name="積立金最大値テキスト"/>
        <xdr:cNvSpPr txBox="1"/>
      </xdr:nvSpPr>
      <xdr:spPr>
        <a:xfrm>
          <a:off x="16370300" y="15183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149720</xdr:rowOff>
    </xdr:from>
    <xdr:to>
      <xdr:col>86</xdr:col>
      <xdr:colOff>25400</xdr:colOff>
      <xdr:row>89</xdr:row>
      <xdr:rowOff>149720</xdr:rowOff>
    </xdr:to>
    <xdr:cxnSp macro="">
      <xdr:nvCxnSpPr>
        <xdr:cNvPr id="673" name="直線コネクタ 672"/>
        <xdr:cNvCxnSpPr/>
      </xdr:nvCxnSpPr>
      <xdr:spPr>
        <a:xfrm>
          <a:off x="16230600" y="1540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1436</xdr:rowOff>
    </xdr:from>
    <xdr:to>
      <xdr:col>85</xdr:col>
      <xdr:colOff>127000</xdr:colOff>
      <xdr:row>96</xdr:row>
      <xdr:rowOff>40233</xdr:rowOff>
    </xdr:to>
    <xdr:cxnSp macro="">
      <xdr:nvCxnSpPr>
        <xdr:cNvPr id="674" name="直線コネクタ 673"/>
        <xdr:cNvCxnSpPr/>
      </xdr:nvCxnSpPr>
      <xdr:spPr>
        <a:xfrm flipV="1">
          <a:off x="15481300" y="16289186"/>
          <a:ext cx="838200" cy="21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40175</xdr:rowOff>
    </xdr:from>
    <xdr:ext cx="534377" cy="259045"/>
    <xdr:sp macro="" textlink="">
      <xdr:nvSpPr>
        <xdr:cNvPr id="675" name="積立金平均値テキスト"/>
        <xdr:cNvSpPr txBox="1"/>
      </xdr:nvSpPr>
      <xdr:spPr>
        <a:xfrm>
          <a:off x="16370300" y="16670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61748</xdr:rowOff>
    </xdr:from>
    <xdr:to>
      <xdr:col>85</xdr:col>
      <xdr:colOff>177800</xdr:colOff>
      <xdr:row>97</xdr:row>
      <xdr:rowOff>163348</xdr:rowOff>
    </xdr:to>
    <xdr:sp macro="" textlink="">
      <xdr:nvSpPr>
        <xdr:cNvPr id="676" name="フローチャート: 判断 675"/>
        <xdr:cNvSpPr/>
      </xdr:nvSpPr>
      <xdr:spPr>
        <a:xfrm>
          <a:off x="16268700" y="1669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40233</xdr:rowOff>
    </xdr:from>
    <xdr:to>
      <xdr:col>81</xdr:col>
      <xdr:colOff>50800</xdr:colOff>
      <xdr:row>97</xdr:row>
      <xdr:rowOff>159538</xdr:rowOff>
    </xdr:to>
    <xdr:cxnSp macro="">
      <xdr:nvCxnSpPr>
        <xdr:cNvPr id="677" name="直線コネクタ 676"/>
        <xdr:cNvCxnSpPr/>
      </xdr:nvCxnSpPr>
      <xdr:spPr>
        <a:xfrm flipV="1">
          <a:off x="14592300" y="16499433"/>
          <a:ext cx="889000" cy="290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165836</xdr:rowOff>
    </xdr:from>
    <xdr:to>
      <xdr:col>81</xdr:col>
      <xdr:colOff>101600</xdr:colOff>
      <xdr:row>98</xdr:row>
      <xdr:rowOff>95986</xdr:rowOff>
    </xdr:to>
    <xdr:sp macro="" textlink="">
      <xdr:nvSpPr>
        <xdr:cNvPr id="678" name="フローチャート: 判断 677"/>
        <xdr:cNvSpPr/>
      </xdr:nvSpPr>
      <xdr:spPr>
        <a:xfrm>
          <a:off x="15430500" y="1679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87113</xdr:rowOff>
    </xdr:from>
    <xdr:ext cx="534377" cy="259045"/>
    <xdr:sp macro="" textlink="">
      <xdr:nvSpPr>
        <xdr:cNvPr id="679" name="テキスト ボックス 678"/>
        <xdr:cNvSpPr txBox="1"/>
      </xdr:nvSpPr>
      <xdr:spPr>
        <a:xfrm>
          <a:off x="15214111" y="1688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159538</xdr:rowOff>
    </xdr:from>
    <xdr:to>
      <xdr:col>76</xdr:col>
      <xdr:colOff>114300</xdr:colOff>
      <xdr:row>99</xdr:row>
      <xdr:rowOff>33186</xdr:rowOff>
    </xdr:to>
    <xdr:cxnSp macro="">
      <xdr:nvCxnSpPr>
        <xdr:cNvPr id="680" name="直線コネクタ 679"/>
        <xdr:cNvCxnSpPr/>
      </xdr:nvCxnSpPr>
      <xdr:spPr>
        <a:xfrm flipV="1">
          <a:off x="13703300" y="16790188"/>
          <a:ext cx="889000" cy="21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164833</xdr:rowOff>
    </xdr:from>
    <xdr:to>
      <xdr:col>76</xdr:col>
      <xdr:colOff>165100</xdr:colOff>
      <xdr:row>98</xdr:row>
      <xdr:rowOff>94983</xdr:rowOff>
    </xdr:to>
    <xdr:sp macro="" textlink="">
      <xdr:nvSpPr>
        <xdr:cNvPr id="681" name="フローチャート: 判断 680"/>
        <xdr:cNvSpPr/>
      </xdr:nvSpPr>
      <xdr:spPr>
        <a:xfrm>
          <a:off x="14541500" y="16795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86110</xdr:rowOff>
    </xdr:from>
    <xdr:ext cx="534377" cy="259045"/>
    <xdr:sp macro="" textlink="">
      <xdr:nvSpPr>
        <xdr:cNvPr id="682" name="テキスト ボックス 681"/>
        <xdr:cNvSpPr txBox="1"/>
      </xdr:nvSpPr>
      <xdr:spPr>
        <a:xfrm>
          <a:off x="14325111" y="1688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31229</xdr:rowOff>
    </xdr:from>
    <xdr:to>
      <xdr:col>71</xdr:col>
      <xdr:colOff>177800</xdr:colOff>
      <xdr:row>99</xdr:row>
      <xdr:rowOff>33186</xdr:rowOff>
    </xdr:to>
    <xdr:cxnSp macro="">
      <xdr:nvCxnSpPr>
        <xdr:cNvPr id="683" name="直線コネクタ 682"/>
        <xdr:cNvCxnSpPr/>
      </xdr:nvCxnSpPr>
      <xdr:spPr>
        <a:xfrm>
          <a:off x="12814300" y="17004779"/>
          <a:ext cx="889000" cy="1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90830</xdr:rowOff>
    </xdr:from>
    <xdr:to>
      <xdr:col>72</xdr:col>
      <xdr:colOff>38100</xdr:colOff>
      <xdr:row>98</xdr:row>
      <xdr:rowOff>20980</xdr:rowOff>
    </xdr:to>
    <xdr:sp macro="" textlink="">
      <xdr:nvSpPr>
        <xdr:cNvPr id="684" name="フローチャート: 判断 683"/>
        <xdr:cNvSpPr/>
      </xdr:nvSpPr>
      <xdr:spPr>
        <a:xfrm>
          <a:off x="13652500" y="1672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37507</xdr:rowOff>
    </xdr:from>
    <xdr:ext cx="534377" cy="259045"/>
    <xdr:sp macro="" textlink="">
      <xdr:nvSpPr>
        <xdr:cNvPr id="685" name="テキスト ボックス 684"/>
        <xdr:cNvSpPr txBox="1"/>
      </xdr:nvSpPr>
      <xdr:spPr>
        <a:xfrm>
          <a:off x="13436111" y="1649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167450</xdr:rowOff>
    </xdr:from>
    <xdr:to>
      <xdr:col>67</xdr:col>
      <xdr:colOff>101600</xdr:colOff>
      <xdr:row>98</xdr:row>
      <xdr:rowOff>97600</xdr:rowOff>
    </xdr:to>
    <xdr:sp macro="" textlink="">
      <xdr:nvSpPr>
        <xdr:cNvPr id="686" name="フローチャート: 判断 685"/>
        <xdr:cNvSpPr/>
      </xdr:nvSpPr>
      <xdr:spPr>
        <a:xfrm>
          <a:off x="12763500" y="167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114127</xdr:rowOff>
    </xdr:from>
    <xdr:ext cx="534377" cy="259045"/>
    <xdr:sp macro="" textlink="">
      <xdr:nvSpPr>
        <xdr:cNvPr id="687" name="テキスト ボックス 686"/>
        <xdr:cNvSpPr txBox="1"/>
      </xdr:nvSpPr>
      <xdr:spPr>
        <a:xfrm>
          <a:off x="12547111" y="1657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122086</xdr:rowOff>
    </xdr:from>
    <xdr:to>
      <xdr:col>85</xdr:col>
      <xdr:colOff>177800</xdr:colOff>
      <xdr:row>95</xdr:row>
      <xdr:rowOff>52236</xdr:rowOff>
    </xdr:to>
    <xdr:sp macro="" textlink="">
      <xdr:nvSpPr>
        <xdr:cNvPr id="693" name="楕円 692"/>
        <xdr:cNvSpPr/>
      </xdr:nvSpPr>
      <xdr:spPr>
        <a:xfrm>
          <a:off x="16268700" y="1623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144963</xdr:rowOff>
    </xdr:from>
    <xdr:ext cx="534377" cy="259045"/>
    <xdr:sp macro="" textlink="">
      <xdr:nvSpPr>
        <xdr:cNvPr id="694" name="積立金該当値テキスト"/>
        <xdr:cNvSpPr txBox="1"/>
      </xdr:nvSpPr>
      <xdr:spPr>
        <a:xfrm>
          <a:off x="16370300" y="1608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160883</xdr:rowOff>
    </xdr:from>
    <xdr:to>
      <xdr:col>81</xdr:col>
      <xdr:colOff>101600</xdr:colOff>
      <xdr:row>96</xdr:row>
      <xdr:rowOff>91033</xdr:rowOff>
    </xdr:to>
    <xdr:sp macro="" textlink="">
      <xdr:nvSpPr>
        <xdr:cNvPr id="695" name="楕円 694"/>
        <xdr:cNvSpPr/>
      </xdr:nvSpPr>
      <xdr:spPr>
        <a:xfrm>
          <a:off x="15430500" y="1644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107560</xdr:rowOff>
    </xdr:from>
    <xdr:ext cx="534377" cy="259045"/>
    <xdr:sp macro="" textlink="">
      <xdr:nvSpPr>
        <xdr:cNvPr id="696" name="テキスト ボックス 695"/>
        <xdr:cNvSpPr txBox="1"/>
      </xdr:nvSpPr>
      <xdr:spPr>
        <a:xfrm>
          <a:off x="15214111" y="1622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108738</xdr:rowOff>
    </xdr:from>
    <xdr:to>
      <xdr:col>76</xdr:col>
      <xdr:colOff>165100</xdr:colOff>
      <xdr:row>98</xdr:row>
      <xdr:rowOff>38888</xdr:rowOff>
    </xdr:to>
    <xdr:sp macro="" textlink="">
      <xdr:nvSpPr>
        <xdr:cNvPr id="697" name="楕円 696"/>
        <xdr:cNvSpPr/>
      </xdr:nvSpPr>
      <xdr:spPr>
        <a:xfrm>
          <a:off x="14541500" y="1673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55415</xdr:rowOff>
    </xdr:from>
    <xdr:ext cx="534377" cy="259045"/>
    <xdr:sp macro="" textlink="">
      <xdr:nvSpPr>
        <xdr:cNvPr id="698" name="テキスト ボックス 697"/>
        <xdr:cNvSpPr txBox="1"/>
      </xdr:nvSpPr>
      <xdr:spPr>
        <a:xfrm>
          <a:off x="14325111" y="1651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153836</xdr:rowOff>
    </xdr:from>
    <xdr:to>
      <xdr:col>72</xdr:col>
      <xdr:colOff>38100</xdr:colOff>
      <xdr:row>99</xdr:row>
      <xdr:rowOff>83986</xdr:rowOff>
    </xdr:to>
    <xdr:sp macro="" textlink="">
      <xdr:nvSpPr>
        <xdr:cNvPr id="699" name="楕円 698"/>
        <xdr:cNvSpPr/>
      </xdr:nvSpPr>
      <xdr:spPr>
        <a:xfrm>
          <a:off x="13652500" y="1695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75113</xdr:rowOff>
    </xdr:from>
    <xdr:ext cx="378565" cy="259045"/>
    <xdr:sp macro="" textlink="">
      <xdr:nvSpPr>
        <xdr:cNvPr id="700" name="テキスト ボックス 699"/>
        <xdr:cNvSpPr txBox="1"/>
      </xdr:nvSpPr>
      <xdr:spPr>
        <a:xfrm>
          <a:off x="13514017" y="170486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151879</xdr:rowOff>
    </xdr:from>
    <xdr:to>
      <xdr:col>67</xdr:col>
      <xdr:colOff>101600</xdr:colOff>
      <xdr:row>99</xdr:row>
      <xdr:rowOff>82029</xdr:rowOff>
    </xdr:to>
    <xdr:sp macro="" textlink="">
      <xdr:nvSpPr>
        <xdr:cNvPr id="701" name="楕円 700"/>
        <xdr:cNvSpPr/>
      </xdr:nvSpPr>
      <xdr:spPr>
        <a:xfrm>
          <a:off x="12763500" y="1695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73156</xdr:rowOff>
    </xdr:from>
    <xdr:ext cx="469744" cy="259045"/>
    <xdr:sp macro="" textlink="">
      <xdr:nvSpPr>
        <xdr:cNvPr id="702" name="テキスト ボックス 701"/>
        <xdr:cNvSpPr txBox="1"/>
      </xdr:nvSpPr>
      <xdr:spPr>
        <a:xfrm>
          <a:off x="12579428" y="17046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3" name="直線コネクタ 71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4" name="テキスト ボックス 71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5" name="直線コネクタ 71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6" name="テキスト ボックス 71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8" name="テキスト ボックス 71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9" name="直線コネクタ 71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0" name="テキスト ボックス 71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1" name="直線コネクタ 72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2" name="テキスト ボックス 72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30734</xdr:rowOff>
    </xdr:from>
    <xdr:to>
      <xdr:col>116</xdr:col>
      <xdr:colOff>62864</xdr:colOff>
      <xdr:row>39</xdr:row>
      <xdr:rowOff>44450</xdr:rowOff>
    </xdr:to>
    <xdr:cxnSp macro="">
      <xdr:nvCxnSpPr>
        <xdr:cNvPr id="726" name="直線コネクタ 725"/>
        <xdr:cNvCxnSpPr/>
      </xdr:nvCxnSpPr>
      <xdr:spPr>
        <a:xfrm flipV="1">
          <a:off x="22159595" y="5174234"/>
          <a:ext cx="1269" cy="1556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8" name="直線コネクタ 72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148861</xdr:rowOff>
    </xdr:from>
    <xdr:ext cx="469744" cy="259045"/>
    <xdr:sp macro="" textlink="">
      <xdr:nvSpPr>
        <xdr:cNvPr id="729" name="投資及び出資金最大値テキスト"/>
        <xdr:cNvSpPr txBox="1"/>
      </xdr:nvSpPr>
      <xdr:spPr>
        <a:xfrm>
          <a:off x="22212300" y="4949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30734</xdr:rowOff>
    </xdr:from>
    <xdr:to>
      <xdr:col>116</xdr:col>
      <xdr:colOff>152400</xdr:colOff>
      <xdr:row>30</xdr:row>
      <xdr:rowOff>30734</xdr:rowOff>
    </xdr:to>
    <xdr:cxnSp macro="">
      <xdr:nvCxnSpPr>
        <xdr:cNvPr id="730" name="直線コネクタ 729"/>
        <xdr:cNvCxnSpPr/>
      </xdr:nvCxnSpPr>
      <xdr:spPr>
        <a:xfrm>
          <a:off x="22072600" y="51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140843</xdr:rowOff>
    </xdr:from>
    <xdr:to>
      <xdr:col>116</xdr:col>
      <xdr:colOff>63500</xdr:colOff>
      <xdr:row>36</xdr:row>
      <xdr:rowOff>107124</xdr:rowOff>
    </xdr:to>
    <xdr:cxnSp macro="">
      <xdr:nvCxnSpPr>
        <xdr:cNvPr id="731" name="直線コネクタ 730"/>
        <xdr:cNvCxnSpPr/>
      </xdr:nvCxnSpPr>
      <xdr:spPr>
        <a:xfrm>
          <a:off x="21323300" y="6141593"/>
          <a:ext cx="838200" cy="137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132859</xdr:rowOff>
    </xdr:from>
    <xdr:ext cx="378565" cy="259045"/>
    <xdr:sp macro="" textlink="">
      <xdr:nvSpPr>
        <xdr:cNvPr id="732" name="投資及び出資金平均値テキスト"/>
        <xdr:cNvSpPr txBox="1"/>
      </xdr:nvSpPr>
      <xdr:spPr>
        <a:xfrm>
          <a:off x="22212300" y="64765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154432</xdr:rowOff>
    </xdr:from>
    <xdr:to>
      <xdr:col>116</xdr:col>
      <xdr:colOff>114300</xdr:colOff>
      <xdr:row>38</xdr:row>
      <xdr:rowOff>84582</xdr:rowOff>
    </xdr:to>
    <xdr:sp macro="" textlink="">
      <xdr:nvSpPr>
        <xdr:cNvPr id="733" name="フローチャート: 判断 732"/>
        <xdr:cNvSpPr/>
      </xdr:nvSpPr>
      <xdr:spPr>
        <a:xfrm>
          <a:off x="221107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140843</xdr:rowOff>
    </xdr:from>
    <xdr:to>
      <xdr:col>111</xdr:col>
      <xdr:colOff>177800</xdr:colOff>
      <xdr:row>36</xdr:row>
      <xdr:rowOff>20828</xdr:rowOff>
    </xdr:to>
    <xdr:cxnSp macro="">
      <xdr:nvCxnSpPr>
        <xdr:cNvPr id="734" name="直線コネクタ 733"/>
        <xdr:cNvCxnSpPr/>
      </xdr:nvCxnSpPr>
      <xdr:spPr>
        <a:xfrm flipV="1">
          <a:off x="20434300" y="6141593"/>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137287</xdr:rowOff>
    </xdr:from>
    <xdr:to>
      <xdr:col>112</xdr:col>
      <xdr:colOff>38100</xdr:colOff>
      <xdr:row>38</xdr:row>
      <xdr:rowOff>67437</xdr:rowOff>
    </xdr:to>
    <xdr:sp macro="" textlink="">
      <xdr:nvSpPr>
        <xdr:cNvPr id="735" name="フローチャート: 判断 734"/>
        <xdr:cNvSpPr/>
      </xdr:nvSpPr>
      <xdr:spPr>
        <a:xfrm>
          <a:off x="21272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58564</xdr:rowOff>
    </xdr:from>
    <xdr:ext cx="469744" cy="259045"/>
    <xdr:sp macro="" textlink="">
      <xdr:nvSpPr>
        <xdr:cNvPr id="736" name="テキスト ボックス 735"/>
        <xdr:cNvSpPr txBox="1"/>
      </xdr:nvSpPr>
      <xdr:spPr>
        <a:xfrm>
          <a:off x="21088428" y="657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20828</xdr:rowOff>
    </xdr:from>
    <xdr:to>
      <xdr:col>107</xdr:col>
      <xdr:colOff>50800</xdr:colOff>
      <xdr:row>37</xdr:row>
      <xdr:rowOff>126555</xdr:rowOff>
    </xdr:to>
    <xdr:cxnSp macro="">
      <xdr:nvCxnSpPr>
        <xdr:cNvPr id="737" name="直線コネクタ 736"/>
        <xdr:cNvCxnSpPr/>
      </xdr:nvCxnSpPr>
      <xdr:spPr>
        <a:xfrm flipV="1">
          <a:off x="19545300" y="6193028"/>
          <a:ext cx="889000" cy="27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12319</xdr:rowOff>
    </xdr:from>
    <xdr:to>
      <xdr:col>107</xdr:col>
      <xdr:colOff>101600</xdr:colOff>
      <xdr:row>38</xdr:row>
      <xdr:rowOff>113919</xdr:rowOff>
    </xdr:to>
    <xdr:sp macro="" textlink="">
      <xdr:nvSpPr>
        <xdr:cNvPr id="738" name="フローチャート: 判断 737"/>
        <xdr:cNvSpPr/>
      </xdr:nvSpPr>
      <xdr:spPr>
        <a:xfrm>
          <a:off x="20383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105046</xdr:rowOff>
    </xdr:from>
    <xdr:ext cx="378565" cy="259045"/>
    <xdr:sp macro="" textlink="">
      <xdr:nvSpPr>
        <xdr:cNvPr id="739" name="テキスト ボックス 738"/>
        <xdr:cNvSpPr txBox="1"/>
      </xdr:nvSpPr>
      <xdr:spPr>
        <a:xfrm>
          <a:off x="20245017" y="6620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126555</xdr:rowOff>
    </xdr:from>
    <xdr:to>
      <xdr:col>102</xdr:col>
      <xdr:colOff>114300</xdr:colOff>
      <xdr:row>38</xdr:row>
      <xdr:rowOff>3493</xdr:rowOff>
    </xdr:to>
    <xdr:cxnSp macro="">
      <xdr:nvCxnSpPr>
        <xdr:cNvPr id="740" name="直線コネクタ 739"/>
        <xdr:cNvCxnSpPr/>
      </xdr:nvCxnSpPr>
      <xdr:spPr>
        <a:xfrm flipV="1">
          <a:off x="18656300" y="6470205"/>
          <a:ext cx="889000" cy="4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148146</xdr:rowOff>
    </xdr:from>
    <xdr:to>
      <xdr:col>102</xdr:col>
      <xdr:colOff>165100</xdr:colOff>
      <xdr:row>38</xdr:row>
      <xdr:rowOff>78296</xdr:rowOff>
    </xdr:to>
    <xdr:sp macro="" textlink="">
      <xdr:nvSpPr>
        <xdr:cNvPr id="741" name="フローチャート: 判断 740"/>
        <xdr:cNvSpPr/>
      </xdr:nvSpPr>
      <xdr:spPr>
        <a:xfrm>
          <a:off x="19494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69422</xdr:rowOff>
    </xdr:from>
    <xdr:ext cx="378565" cy="259045"/>
    <xdr:sp macro="" textlink="">
      <xdr:nvSpPr>
        <xdr:cNvPr id="742" name="テキスト ボックス 741"/>
        <xdr:cNvSpPr txBox="1"/>
      </xdr:nvSpPr>
      <xdr:spPr>
        <a:xfrm>
          <a:off x="19356017" y="6584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xdr:rowOff>
    </xdr:from>
    <xdr:to>
      <xdr:col>98</xdr:col>
      <xdr:colOff>38100</xdr:colOff>
      <xdr:row>38</xdr:row>
      <xdr:rowOff>102489</xdr:rowOff>
    </xdr:to>
    <xdr:sp macro="" textlink="">
      <xdr:nvSpPr>
        <xdr:cNvPr id="743" name="フローチャート: 判断 742"/>
        <xdr:cNvSpPr/>
      </xdr:nvSpPr>
      <xdr:spPr>
        <a:xfrm>
          <a:off x="18605500" y="65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93616</xdr:rowOff>
    </xdr:from>
    <xdr:ext cx="378565" cy="259045"/>
    <xdr:sp macro="" textlink="">
      <xdr:nvSpPr>
        <xdr:cNvPr id="744" name="テキスト ボックス 743"/>
        <xdr:cNvSpPr txBox="1"/>
      </xdr:nvSpPr>
      <xdr:spPr>
        <a:xfrm>
          <a:off x="18467017" y="6608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56324</xdr:rowOff>
    </xdr:from>
    <xdr:to>
      <xdr:col>116</xdr:col>
      <xdr:colOff>114300</xdr:colOff>
      <xdr:row>36</xdr:row>
      <xdr:rowOff>157924</xdr:rowOff>
    </xdr:to>
    <xdr:sp macro="" textlink="">
      <xdr:nvSpPr>
        <xdr:cNvPr id="750" name="楕円 749"/>
        <xdr:cNvSpPr/>
      </xdr:nvSpPr>
      <xdr:spPr>
        <a:xfrm>
          <a:off x="22110700" y="622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79201</xdr:rowOff>
    </xdr:from>
    <xdr:ext cx="469744" cy="259045"/>
    <xdr:sp macro="" textlink="">
      <xdr:nvSpPr>
        <xdr:cNvPr id="751" name="投資及び出資金該当値テキスト"/>
        <xdr:cNvSpPr txBox="1"/>
      </xdr:nvSpPr>
      <xdr:spPr>
        <a:xfrm>
          <a:off x="22212300" y="6079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90043</xdr:rowOff>
    </xdr:from>
    <xdr:to>
      <xdr:col>112</xdr:col>
      <xdr:colOff>38100</xdr:colOff>
      <xdr:row>36</xdr:row>
      <xdr:rowOff>20193</xdr:rowOff>
    </xdr:to>
    <xdr:sp macro="" textlink="">
      <xdr:nvSpPr>
        <xdr:cNvPr id="752" name="楕円 751"/>
        <xdr:cNvSpPr/>
      </xdr:nvSpPr>
      <xdr:spPr>
        <a:xfrm>
          <a:off x="21272500" y="609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36720</xdr:rowOff>
    </xdr:from>
    <xdr:ext cx="469744" cy="259045"/>
    <xdr:sp macro="" textlink="">
      <xdr:nvSpPr>
        <xdr:cNvPr id="753" name="テキスト ボックス 752"/>
        <xdr:cNvSpPr txBox="1"/>
      </xdr:nvSpPr>
      <xdr:spPr>
        <a:xfrm>
          <a:off x="21088428" y="5866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141478</xdr:rowOff>
    </xdr:from>
    <xdr:to>
      <xdr:col>107</xdr:col>
      <xdr:colOff>101600</xdr:colOff>
      <xdr:row>36</xdr:row>
      <xdr:rowOff>71628</xdr:rowOff>
    </xdr:to>
    <xdr:sp macro="" textlink="">
      <xdr:nvSpPr>
        <xdr:cNvPr id="754" name="楕円 753"/>
        <xdr:cNvSpPr/>
      </xdr:nvSpPr>
      <xdr:spPr>
        <a:xfrm>
          <a:off x="20383500" y="614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88155</xdr:rowOff>
    </xdr:from>
    <xdr:ext cx="469744" cy="259045"/>
    <xdr:sp macro="" textlink="">
      <xdr:nvSpPr>
        <xdr:cNvPr id="755" name="テキスト ボックス 754"/>
        <xdr:cNvSpPr txBox="1"/>
      </xdr:nvSpPr>
      <xdr:spPr>
        <a:xfrm>
          <a:off x="20199428" y="5917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75755</xdr:rowOff>
    </xdr:from>
    <xdr:to>
      <xdr:col>102</xdr:col>
      <xdr:colOff>165100</xdr:colOff>
      <xdr:row>38</xdr:row>
      <xdr:rowOff>5905</xdr:rowOff>
    </xdr:to>
    <xdr:sp macro="" textlink="">
      <xdr:nvSpPr>
        <xdr:cNvPr id="756" name="楕円 755"/>
        <xdr:cNvSpPr/>
      </xdr:nvSpPr>
      <xdr:spPr>
        <a:xfrm>
          <a:off x="19494500" y="641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22432</xdr:rowOff>
    </xdr:from>
    <xdr:ext cx="469744" cy="259045"/>
    <xdr:sp macro="" textlink="">
      <xdr:nvSpPr>
        <xdr:cNvPr id="757" name="テキスト ボックス 756"/>
        <xdr:cNvSpPr txBox="1"/>
      </xdr:nvSpPr>
      <xdr:spPr>
        <a:xfrm>
          <a:off x="19310428" y="619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124142</xdr:rowOff>
    </xdr:from>
    <xdr:to>
      <xdr:col>98</xdr:col>
      <xdr:colOff>38100</xdr:colOff>
      <xdr:row>38</xdr:row>
      <xdr:rowOff>54293</xdr:rowOff>
    </xdr:to>
    <xdr:sp macro="" textlink="">
      <xdr:nvSpPr>
        <xdr:cNvPr id="758" name="楕円 757"/>
        <xdr:cNvSpPr/>
      </xdr:nvSpPr>
      <xdr:spPr>
        <a:xfrm>
          <a:off x="18605500" y="646779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70819</xdr:rowOff>
    </xdr:from>
    <xdr:ext cx="469744" cy="259045"/>
    <xdr:sp macro="" textlink="">
      <xdr:nvSpPr>
        <xdr:cNvPr id="759" name="テキスト ボックス 758"/>
        <xdr:cNvSpPr txBox="1"/>
      </xdr:nvSpPr>
      <xdr:spPr>
        <a:xfrm>
          <a:off x="18421428" y="624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0" name="直線コネクタ 76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1" name="テキスト ボックス 77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2" name="直線コネクタ 77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3" name="テキスト ボックス 77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5" name="テキスト ボックス 77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6" name="直線コネクタ 77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7" name="テキスト ボックス 77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8" name="直線コネクタ 77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9" name="テキスト ボックス 77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1" name="テキスト ボックス 780"/>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85941</xdr:rowOff>
    </xdr:from>
    <xdr:to>
      <xdr:col>116</xdr:col>
      <xdr:colOff>62864</xdr:colOff>
      <xdr:row>59</xdr:row>
      <xdr:rowOff>44450</xdr:rowOff>
    </xdr:to>
    <xdr:cxnSp macro="">
      <xdr:nvCxnSpPr>
        <xdr:cNvPr id="783" name="直線コネクタ 782"/>
        <xdr:cNvCxnSpPr/>
      </xdr:nvCxnSpPr>
      <xdr:spPr>
        <a:xfrm flipV="1">
          <a:off x="22159595" y="8658441"/>
          <a:ext cx="1269" cy="1501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5" name="直線コネクタ 78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32618</xdr:rowOff>
    </xdr:from>
    <xdr:ext cx="534377" cy="259045"/>
    <xdr:sp macro="" textlink="">
      <xdr:nvSpPr>
        <xdr:cNvPr id="786" name="貸付金最大値テキスト"/>
        <xdr:cNvSpPr txBox="1"/>
      </xdr:nvSpPr>
      <xdr:spPr>
        <a:xfrm>
          <a:off x="22212300" y="843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85941</xdr:rowOff>
    </xdr:from>
    <xdr:to>
      <xdr:col>116</xdr:col>
      <xdr:colOff>152400</xdr:colOff>
      <xdr:row>50</xdr:row>
      <xdr:rowOff>85941</xdr:rowOff>
    </xdr:to>
    <xdr:cxnSp macro="">
      <xdr:nvCxnSpPr>
        <xdr:cNvPr id="787" name="直線コネクタ 786"/>
        <xdr:cNvCxnSpPr/>
      </xdr:nvCxnSpPr>
      <xdr:spPr>
        <a:xfrm>
          <a:off x="22072600" y="8658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128632</xdr:rowOff>
    </xdr:from>
    <xdr:to>
      <xdr:col>116</xdr:col>
      <xdr:colOff>63500</xdr:colOff>
      <xdr:row>59</xdr:row>
      <xdr:rowOff>2045</xdr:rowOff>
    </xdr:to>
    <xdr:cxnSp macro="">
      <xdr:nvCxnSpPr>
        <xdr:cNvPr id="788" name="直線コネクタ 787"/>
        <xdr:cNvCxnSpPr/>
      </xdr:nvCxnSpPr>
      <xdr:spPr>
        <a:xfrm>
          <a:off x="21323300" y="10072732"/>
          <a:ext cx="838200" cy="4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103681</xdr:rowOff>
    </xdr:from>
    <xdr:ext cx="469744" cy="259045"/>
    <xdr:sp macro="" textlink="">
      <xdr:nvSpPr>
        <xdr:cNvPr id="789" name="貸付金平均値テキスト"/>
        <xdr:cNvSpPr txBox="1"/>
      </xdr:nvSpPr>
      <xdr:spPr>
        <a:xfrm>
          <a:off x="22212300" y="98763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80804</xdr:rowOff>
    </xdr:from>
    <xdr:to>
      <xdr:col>116</xdr:col>
      <xdr:colOff>114300</xdr:colOff>
      <xdr:row>59</xdr:row>
      <xdr:rowOff>10954</xdr:rowOff>
    </xdr:to>
    <xdr:sp macro="" textlink="">
      <xdr:nvSpPr>
        <xdr:cNvPr id="790" name="フローチャート: 判断 789"/>
        <xdr:cNvSpPr/>
      </xdr:nvSpPr>
      <xdr:spPr>
        <a:xfrm>
          <a:off x="22110700" y="1002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128632</xdr:rowOff>
    </xdr:from>
    <xdr:to>
      <xdr:col>111</xdr:col>
      <xdr:colOff>177800</xdr:colOff>
      <xdr:row>59</xdr:row>
      <xdr:rowOff>33630</xdr:rowOff>
    </xdr:to>
    <xdr:cxnSp macro="">
      <xdr:nvCxnSpPr>
        <xdr:cNvPr id="791" name="直線コネクタ 790"/>
        <xdr:cNvCxnSpPr/>
      </xdr:nvCxnSpPr>
      <xdr:spPr>
        <a:xfrm flipV="1">
          <a:off x="20434300" y="10072732"/>
          <a:ext cx="889000" cy="7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61525</xdr:rowOff>
    </xdr:from>
    <xdr:to>
      <xdr:col>112</xdr:col>
      <xdr:colOff>38100</xdr:colOff>
      <xdr:row>58</xdr:row>
      <xdr:rowOff>163125</xdr:rowOff>
    </xdr:to>
    <xdr:sp macro="" textlink="">
      <xdr:nvSpPr>
        <xdr:cNvPr id="792" name="フローチャート: 判断 791"/>
        <xdr:cNvSpPr/>
      </xdr:nvSpPr>
      <xdr:spPr>
        <a:xfrm>
          <a:off x="21272500" y="100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8202</xdr:rowOff>
    </xdr:from>
    <xdr:ext cx="469744" cy="259045"/>
    <xdr:sp macro="" textlink="">
      <xdr:nvSpPr>
        <xdr:cNvPr id="793" name="テキスト ボックス 792"/>
        <xdr:cNvSpPr txBox="1"/>
      </xdr:nvSpPr>
      <xdr:spPr>
        <a:xfrm>
          <a:off x="21088428" y="9780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32086</xdr:rowOff>
    </xdr:from>
    <xdr:to>
      <xdr:col>107</xdr:col>
      <xdr:colOff>50800</xdr:colOff>
      <xdr:row>59</xdr:row>
      <xdr:rowOff>33630</xdr:rowOff>
    </xdr:to>
    <xdr:cxnSp macro="">
      <xdr:nvCxnSpPr>
        <xdr:cNvPr id="794" name="直線コネクタ 793"/>
        <xdr:cNvCxnSpPr/>
      </xdr:nvCxnSpPr>
      <xdr:spPr>
        <a:xfrm>
          <a:off x="19545300" y="10147636"/>
          <a:ext cx="889000" cy="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82499</xdr:rowOff>
    </xdr:from>
    <xdr:to>
      <xdr:col>107</xdr:col>
      <xdr:colOff>101600</xdr:colOff>
      <xdr:row>59</xdr:row>
      <xdr:rowOff>12649</xdr:rowOff>
    </xdr:to>
    <xdr:sp macro="" textlink="">
      <xdr:nvSpPr>
        <xdr:cNvPr id="795" name="フローチャート: 判断 794"/>
        <xdr:cNvSpPr/>
      </xdr:nvSpPr>
      <xdr:spPr>
        <a:xfrm>
          <a:off x="20383500" y="1002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29176</xdr:rowOff>
    </xdr:from>
    <xdr:ext cx="469744" cy="259045"/>
    <xdr:sp macro="" textlink="">
      <xdr:nvSpPr>
        <xdr:cNvPr id="796" name="テキスト ボックス 795"/>
        <xdr:cNvSpPr txBox="1"/>
      </xdr:nvSpPr>
      <xdr:spPr>
        <a:xfrm>
          <a:off x="20199428" y="980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32086</xdr:rowOff>
    </xdr:from>
    <xdr:to>
      <xdr:col>102</xdr:col>
      <xdr:colOff>114300</xdr:colOff>
      <xdr:row>59</xdr:row>
      <xdr:rowOff>34030</xdr:rowOff>
    </xdr:to>
    <xdr:cxnSp macro="">
      <xdr:nvCxnSpPr>
        <xdr:cNvPr id="797" name="直線コネクタ 796"/>
        <xdr:cNvCxnSpPr/>
      </xdr:nvCxnSpPr>
      <xdr:spPr>
        <a:xfrm flipV="1">
          <a:off x="18656300" y="10147636"/>
          <a:ext cx="8890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92539</xdr:rowOff>
    </xdr:from>
    <xdr:to>
      <xdr:col>102</xdr:col>
      <xdr:colOff>165100</xdr:colOff>
      <xdr:row>59</xdr:row>
      <xdr:rowOff>22689</xdr:rowOff>
    </xdr:to>
    <xdr:sp macro="" textlink="">
      <xdr:nvSpPr>
        <xdr:cNvPr id="798" name="フローチャート: 判断 797"/>
        <xdr:cNvSpPr/>
      </xdr:nvSpPr>
      <xdr:spPr>
        <a:xfrm>
          <a:off x="19494500" y="100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39216</xdr:rowOff>
    </xdr:from>
    <xdr:ext cx="469744" cy="259045"/>
    <xdr:sp macro="" textlink="">
      <xdr:nvSpPr>
        <xdr:cNvPr id="799" name="テキスト ボックス 798"/>
        <xdr:cNvSpPr txBox="1"/>
      </xdr:nvSpPr>
      <xdr:spPr>
        <a:xfrm>
          <a:off x="19310428" y="98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87414</xdr:rowOff>
    </xdr:from>
    <xdr:to>
      <xdr:col>98</xdr:col>
      <xdr:colOff>38100</xdr:colOff>
      <xdr:row>59</xdr:row>
      <xdr:rowOff>17564</xdr:rowOff>
    </xdr:to>
    <xdr:sp macro="" textlink="">
      <xdr:nvSpPr>
        <xdr:cNvPr id="800" name="フローチャート: 判断 799"/>
        <xdr:cNvSpPr/>
      </xdr:nvSpPr>
      <xdr:spPr>
        <a:xfrm>
          <a:off x="18605500" y="1003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34091</xdr:rowOff>
    </xdr:from>
    <xdr:ext cx="469744" cy="259045"/>
    <xdr:sp macro="" textlink="">
      <xdr:nvSpPr>
        <xdr:cNvPr id="801" name="テキスト ボックス 800"/>
        <xdr:cNvSpPr txBox="1"/>
      </xdr:nvSpPr>
      <xdr:spPr>
        <a:xfrm>
          <a:off x="18421428" y="980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122695</xdr:rowOff>
    </xdr:from>
    <xdr:to>
      <xdr:col>116</xdr:col>
      <xdr:colOff>114300</xdr:colOff>
      <xdr:row>59</xdr:row>
      <xdr:rowOff>52845</xdr:rowOff>
    </xdr:to>
    <xdr:sp macro="" textlink="">
      <xdr:nvSpPr>
        <xdr:cNvPr id="807" name="楕円 806"/>
        <xdr:cNvSpPr/>
      </xdr:nvSpPr>
      <xdr:spPr>
        <a:xfrm>
          <a:off x="22110700" y="1006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59231</xdr:rowOff>
    </xdr:from>
    <xdr:ext cx="469744" cy="259045"/>
    <xdr:sp macro="" textlink="">
      <xdr:nvSpPr>
        <xdr:cNvPr id="808" name="貸付金該当値テキスト"/>
        <xdr:cNvSpPr txBox="1"/>
      </xdr:nvSpPr>
      <xdr:spPr>
        <a:xfrm>
          <a:off x="22212300" y="10003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77832</xdr:rowOff>
    </xdr:from>
    <xdr:to>
      <xdr:col>112</xdr:col>
      <xdr:colOff>38100</xdr:colOff>
      <xdr:row>59</xdr:row>
      <xdr:rowOff>7982</xdr:rowOff>
    </xdr:to>
    <xdr:sp macro="" textlink="">
      <xdr:nvSpPr>
        <xdr:cNvPr id="809" name="楕円 808"/>
        <xdr:cNvSpPr/>
      </xdr:nvSpPr>
      <xdr:spPr>
        <a:xfrm>
          <a:off x="21272500" y="1002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170559</xdr:rowOff>
    </xdr:from>
    <xdr:ext cx="469744" cy="259045"/>
    <xdr:sp macro="" textlink="">
      <xdr:nvSpPr>
        <xdr:cNvPr id="810" name="テキスト ボックス 809"/>
        <xdr:cNvSpPr txBox="1"/>
      </xdr:nvSpPr>
      <xdr:spPr>
        <a:xfrm>
          <a:off x="21088428" y="10114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154280</xdr:rowOff>
    </xdr:from>
    <xdr:to>
      <xdr:col>107</xdr:col>
      <xdr:colOff>101600</xdr:colOff>
      <xdr:row>59</xdr:row>
      <xdr:rowOff>84430</xdr:rowOff>
    </xdr:to>
    <xdr:sp macro="" textlink="">
      <xdr:nvSpPr>
        <xdr:cNvPr id="811" name="楕円 810"/>
        <xdr:cNvSpPr/>
      </xdr:nvSpPr>
      <xdr:spPr>
        <a:xfrm>
          <a:off x="20383500" y="100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75557</xdr:rowOff>
    </xdr:from>
    <xdr:ext cx="378565" cy="259045"/>
    <xdr:sp macro="" textlink="">
      <xdr:nvSpPr>
        <xdr:cNvPr id="812" name="テキスト ボックス 811"/>
        <xdr:cNvSpPr txBox="1"/>
      </xdr:nvSpPr>
      <xdr:spPr>
        <a:xfrm>
          <a:off x="20245017" y="10191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152736</xdr:rowOff>
    </xdr:from>
    <xdr:to>
      <xdr:col>102</xdr:col>
      <xdr:colOff>165100</xdr:colOff>
      <xdr:row>59</xdr:row>
      <xdr:rowOff>82886</xdr:rowOff>
    </xdr:to>
    <xdr:sp macro="" textlink="">
      <xdr:nvSpPr>
        <xdr:cNvPr id="813" name="楕円 812"/>
        <xdr:cNvSpPr/>
      </xdr:nvSpPr>
      <xdr:spPr>
        <a:xfrm>
          <a:off x="19494500" y="1009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74013</xdr:rowOff>
    </xdr:from>
    <xdr:ext cx="378565" cy="259045"/>
    <xdr:sp macro="" textlink="">
      <xdr:nvSpPr>
        <xdr:cNvPr id="814" name="テキスト ボックス 813"/>
        <xdr:cNvSpPr txBox="1"/>
      </xdr:nvSpPr>
      <xdr:spPr>
        <a:xfrm>
          <a:off x="19356017" y="10189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154680</xdr:rowOff>
    </xdr:from>
    <xdr:to>
      <xdr:col>98</xdr:col>
      <xdr:colOff>38100</xdr:colOff>
      <xdr:row>59</xdr:row>
      <xdr:rowOff>84830</xdr:rowOff>
    </xdr:to>
    <xdr:sp macro="" textlink="">
      <xdr:nvSpPr>
        <xdr:cNvPr id="815" name="楕円 814"/>
        <xdr:cNvSpPr/>
      </xdr:nvSpPr>
      <xdr:spPr>
        <a:xfrm>
          <a:off x="18605500" y="10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75957</xdr:rowOff>
    </xdr:from>
    <xdr:ext cx="378565" cy="259045"/>
    <xdr:sp macro="" textlink="">
      <xdr:nvSpPr>
        <xdr:cNvPr id="816" name="テキスト ボックス 815"/>
        <xdr:cNvSpPr txBox="1"/>
      </xdr:nvSpPr>
      <xdr:spPr>
        <a:xfrm>
          <a:off x="18467017" y="10191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7" name="テキスト ボックス 82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9" name="テキスト ボックス 82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1" name="テキスト ボックス 83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3" name="テキスト ボックス 83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5" name="テキスト ボックス 83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7" name="テキスト ボックス 836"/>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9" name="テキスト ボックス 838"/>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18047</xdr:rowOff>
    </xdr:from>
    <xdr:to>
      <xdr:col>116</xdr:col>
      <xdr:colOff>62864</xdr:colOff>
      <xdr:row>79</xdr:row>
      <xdr:rowOff>31572</xdr:rowOff>
    </xdr:to>
    <xdr:cxnSp macro="">
      <xdr:nvCxnSpPr>
        <xdr:cNvPr id="841" name="直線コネクタ 840"/>
        <xdr:cNvCxnSpPr/>
      </xdr:nvCxnSpPr>
      <xdr:spPr>
        <a:xfrm flipV="1">
          <a:off x="22159595" y="12190997"/>
          <a:ext cx="1269" cy="1385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35399</xdr:rowOff>
    </xdr:from>
    <xdr:ext cx="534377" cy="259045"/>
    <xdr:sp macro="" textlink="">
      <xdr:nvSpPr>
        <xdr:cNvPr id="842" name="繰出金最小値テキスト"/>
        <xdr:cNvSpPr txBox="1"/>
      </xdr:nvSpPr>
      <xdr:spPr>
        <a:xfrm>
          <a:off x="22212300" y="1357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31572</xdr:rowOff>
    </xdr:from>
    <xdr:to>
      <xdr:col>116</xdr:col>
      <xdr:colOff>152400</xdr:colOff>
      <xdr:row>79</xdr:row>
      <xdr:rowOff>31572</xdr:rowOff>
    </xdr:to>
    <xdr:cxnSp macro="">
      <xdr:nvCxnSpPr>
        <xdr:cNvPr id="843" name="直線コネクタ 842"/>
        <xdr:cNvCxnSpPr/>
      </xdr:nvCxnSpPr>
      <xdr:spPr>
        <a:xfrm>
          <a:off x="22072600" y="13576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136174</xdr:rowOff>
    </xdr:from>
    <xdr:ext cx="534377" cy="259045"/>
    <xdr:sp macro="" textlink="">
      <xdr:nvSpPr>
        <xdr:cNvPr id="844" name="繰出金最大値テキスト"/>
        <xdr:cNvSpPr txBox="1"/>
      </xdr:nvSpPr>
      <xdr:spPr>
        <a:xfrm>
          <a:off x="22212300" y="1196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18047</xdr:rowOff>
    </xdr:from>
    <xdr:to>
      <xdr:col>116</xdr:col>
      <xdr:colOff>152400</xdr:colOff>
      <xdr:row>71</xdr:row>
      <xdr:rowOff>18047</xdr:rowOff>
    </xdr:to>
    <xdr:cxnSp macro="">
      <xdr:nvCxnSpPr>
        <xdr:cNvPr id="845" name="直線コネクタ 844"/>
        <xdr:cNvCxnSpPr/>
      </xdr:nvCxnSpPr>
      <xdr:spPr>
        <a:xfrm>
          <a:off x="22072600" y="1219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149682</xdr:rowOff>
    </xdr:from>
    <xdr:to>
      <xdr:col>116</xdr:col>
      <xdr:colOff>63500</xdr:colOff>
      <xdr:row>73</xdr:row>
      <xdr:rowOff>28524</xdr:rowOff>
    </xdr:to>
    <xdr:cxnSp macro="">
      <xdr:nvCxnSpPr>
        <xdr:cNvPr id="846" name="直線コネクタ 845"/>
        <xdr:cNvCxnSpPr/>
      </xdr:nvCxnSpPr>
      <xdr:spPr>
        <a:xfrm flipV="1">
          <a:off x="21323300" y="1249408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46029</xdr:rowOff>
    </xdr:from>
    <xdr:ext cx="534377" cy="259045"/>
    <xdr:sp macro="" textlink="">
      <xdr:nvSpPr>
        <xdr:cNvPr id="847" name="繰出金平均値テキスト"/>
        <xdr:cNvSpPr txBox="1"/>
      </xdr:nvSpPr>
      <xdr:spPr>
        <a:xfrm>
          <a:off x="22212300" y="12904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67602</xdr:rowOff>
    </xdr:from>
    <xdr:to>
      <xdr:col>116</xdr:col>
      <xdr:colOff>114300</xdr:colOff>
      <xdr:row>75</xdr:row>
      <xdr:rowOff>169202</xdr:rowOff>
    </xdr:to>
    <xdr:sp macro="" textlink="">
      <xdr:nvSpPr>
        <xdr:cNvPr id="848" name="フローチャート: 判断 847"/>
        <xdr:cNvSpPr/>
      </xdr:nvSpPr>
      <xdr:spPr>
        <a:xfrm>
          <a:off x="22110700" y="1292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28524</xdr:rowOff>
    </xdr:from>
    <xdr:to>
      <xdr:col>111</xdr:col>
      <xdr:colOff>177800</xdr:colOff>
      <xdr:row>73</xdr:row>
      <xdr:rowOff>54280</xdr:rowOff>
    </xdr:to>
    <xdr:cxnSp macro="">
      <xdr:nvCxnSpPr>
        <xdr:cNvPr id="849" name="直線コネクタ 848"/>
        <xdr:cNvCxnSpPr/>
      </xdr:nvCxnSpPr>
      <xdr:spPr>
        <a:xfrm flipV="1">
          <a:off x="20434300" y="12544374"/>
          <a:ext cx="889000" cy="2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69850</xdr:rowOff>
    </xdr:from>
    <xdr:to>
      <xdr:col>112</xdr:col>
      <xdr:colOff>38100</xdr:colOff>
      <xdr:row>76</xdr:row>
      <xdr:rowOff>0</xdr:rowOff>
    </xdr:to>
    <xdr:sp macro="" textlink="">
      <xdr:nvSpPr>
        <xdr:cNvPr id="850" name="フローチャート: 判断 849"/>
        <xdr:cNvSpPr/>
      </xdr:nvSpPr>
      <xdr:spPr>
        <a:xfrm>
          <a:off x="212725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162577</xdr:rowOff>
    </xdr:from>
    <xdr:ext cx="534377" cy="259045"/>
    <xdr:sp macro="" textlink="">
      <xdr:nvSpPr>
        <xdr:cNvPr id="851" name="テキスト ボックス 850"/>
        <xdr:cNvSpPr txBox="1"/>
      </xdr:nvSpPr>
      <xdr:spPr>
        <a:xfrm>
          <a:off x="21056111" y="1302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54280</xdr:rowOff>
    </xdr:from>
    <xdr:to>
      <xdr:col>107</xdr:col>
      <xdr:colOff>50800</xdr:colOff>
      <xdr:row>73</xdr:row>
      <xdr:rowOff>124726</xdr:rowOff>
    </xdr:to>
    <xdr:cxnSp macro="">
      <xdr:nvCxnSpPr>
        <xdr:cNvPr id="852" name="直線コネクタ 851"/>
        <xdr:cNvCxnSpPr/>
      </xdr:nvCxnSpPr>
      <xdr:spPr>
        <a:xfrm flipV="1">
          <a:off x="19545300" y="12570130"/>
          <a:ext cx="889000" cy="70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149975</xdr:rowOff>
    </xdr:from>
    <xdr:to>
      <xdr:col>107</xdr:col>
      <xdr:colOff>101600</xdr:colOff>
      <xdr:row>75</xdr:row>
      <xdr:rowOff>80125</xdr:rowOff>
    </xdr:to>
    <xdr:sp macro="" textlink="">
      <xdr:nvSpPr>
        <xdr:cNvPr id="853" name="フローチャート: 判断 852"/>
        <xdr:cNvSpPr/>
      </xdr:nvSpPr>
      <xdr:spPr>
        <a:xfrm>
          <a:off x="203835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71252</xdr:rowOff>
    </xdr:from>
    <xdr:ext cx="534377" cy="259045"/>
    <xdr:sp macro="" textlink="">
      <xdr:nvSpPr>
        <xdr:cNvPr id="854" name="テキスト ボックス 853"/>
        <xdr:cNvSpPr txBox="1"/>
      </xdr:nvSpPr>
      <xdr:spPr>
        <a:xfrm>
          <a:off x="20167111" y="1293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67501</xdr:rowOff>
    </xdr:from>
    <xdr:to>
      <xdr:col>102</xdr:col>
      <xdr:colOff>114300</xdr:colOff>
      <xdr:row>73</xdr:row>
      <xdr:rowOff>124726</xdr:rowOff>
    </xdr:to>
    <xdr:cxnSp macro="">
      <xdr:nvCxnSpPr>
        <xdr:cNvPr id="855" name="直線コネクタ 854"/>
        <xdr:cNvCxnSpPr/>
      </xdr:nvCxnSpPr>
      <xdr:spPr>
        <a:xfrm>
          <a:off x="18656300" y="12583351"/>
          <a:ext cx="889000" cy="57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164338</xdr:rowOff>
    </xdr:from>
    <xdr:to>
      <xdr:col>102</xdr:col>
      <xdr:colOff>165100</xdr:colOff>
      <xdr:row>75</xdr:row>
      <xdr:rowOff>94488</xdr:rowOff>
    </xdr:to>
    <xdr:sp macro="" textlink="">
      <xdr:nvSpPr>
        <xdr:cNvPr id="856" name="フローチャート: 判断 855"/>
        <xdr:cNvSpPr/>
      </xdr:nvSpPr>
      <xdr:spPr>
        <a:xfrm>
          <a:off x="19494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85615</xdr:rowOff>
    </xdr:from>
    <xdr:ext cx="534377" cy="259045"/>
    <xdr:sp macro="" textlink="">
      <xdr:nvSpPr>
        <xdr:cNvPr id="857" name="テキスト ボックス 856"/>
        <xdr:cNvSpPr txBox="1"/>
      </xdr:nvSpPr>
      <xdr:spPr>
        <a:xfrm>
          <a:off x="19278111" y="1294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146926</xdr:rowOff>
    </xdr:from>
    <xdr:to>
      <xdr:col>98</xdr:col>
      <xdr:colOff>38100</xdr:colOff>
      <xdr:row>75</xdr:row>
      <xdr:rowOff>77076</xdr:rowOff>
    </xdr:to>
    <xdr:sp macro="" textlink="">
      <xdr:nvSpPr>
        <xdr:cNvPr id="858" name="フローチャート: 判断 857"/>
        <xdr:cNvSpPr/>
      </xdr:nvSpPr>
      <xdr:spPr>
        <a:xfrm>
          <a:off x="186055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68203</xdr:rowOff>
    </xdr:from>
    <xdr:ext cx="534377" cy="259045"/>
    <xdr:sp macro="" textlink="">
      <xdr:nvSpPr>
        <xdr:cNvPr id="859" name="テキスト ボックス 858"/>
        <xdr:cNvSpPr txBox="1"/>
      </xdr:nvSpPr>
      <xdr:spPr>
        <a:xfrm>
          <a:off x="18389111" y="129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98882</xdr:rowOff>
    </xdr:from>
    <xdr:to>
      <xdr:col>116</xdr:col>
      <xdr:colOff>114300</xdr:colOff>
      <xdr:row>73</xdr:row>
      <xdr:rowOff>29032</xdr:rowOff>
    </xdr:to>
    <xdr:sp macro="" textlink="">
      <xdr:nvSpPr>
        <xdr:cNvPr id="865" name="楕円 864"/>
        <xdr:cNvSpPr/>
      </xdr:nvSpPr>
      <xdr:spPr>
        <a:xfrm>
          <a:off x="22110700" y="1244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121759</xdr:rowOff>
    </xdr:from>
    <xdr:ext cx="534377" cy="259045"/>
    <xdr:sp macro="" textlink="">
      <xdr:nvSpPr>
        <xdr:cNvPr id="866" name="繰出金該当値テキスト"/>
        <xdr:cNvSpPr txBox="1"/>
      </xdr:nvSpPr>
      <xdr:spPr>
        <a:xfrm>
          <a:off x="22212300" y="1229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149174</xdr:rowOff>
    </xdr:from>
    <xdr:to>
      <xdr:col>112</xdr:col>
      <xdr:colOff>38100</xdr:colOff>
      <xdr:row>73</xdr:row>
      <xdr:rowOff>79324</xdr:rowOff>
    </xdr:to>
    <xdr:sp macro="" textlink="">
      <xdr:nvSpPr>
        <xdr:cNvPr id="867" name="楕円 866"/>
        <xdr:cNvSpPr/>
      </xdr:nvSpPr>
      <xdr:spPr>
        <a:xfrm>
          <a:off x="21272500" y="1249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95851</xdr:rowOff>
    </xdr:from>
    <xdr:ext cx="534377" cy="259045"/>
    <xdr:sp macro="" textlink="">
      <xdr:nvSpPr>
        <xdr:cNvPr id="868" name="テキスト ボックス 867"/>
        <xdr:cNvSpPr txBox="1"/>
      </xdr:nvSpPr>
      <xdr:spPr>
        <a:xfrm>
          <a:off x="21056111" y="1226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3480</xdr:rowOff>
    </xdr:from>
    <xdr:to>
      <xdr:col>107</xdr:col>
      <xdr:colOff>101600</xdr:colOff>
      <xdr:row>73</xdr:row>
      <xdr:rowOff>105080</xdr:rowOff>
    </xdr:to>
    <xdr:sp macro="" textlink="">
      <xdr:nvSpPr>
        <xdr:cNvPr id="869" name="楕円 868"/>
        <xdr:cNvSpPr/>
      </xdr:nvSpPr>
      <xdr:spPr>
        <a:xfrm>
          <a:off x="20383500" y="1251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121607</xdr:rowOff>
    </xdr:from>
    <xdr:ext cx="534377" cy="259045"/>
    <xdr:sp macro="" textlink="">
      <xdr:nvSpPr>
        <xdr:cNvPr id="870" name="テキスト ボックス 869"/>
        <xdr:cNvSpPr txBox="1"/>
      </xdr:nvSpPr>
      <xdr:spPr>
        <a:xfrm>
          <a:off x="20167111" y="12294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73926</xdr:rowOff>
    </xdr:from>
    <xdr:to>
      <xdr:col>102</xdr:col>
      <xdr:colOff>165100</xdr:colOff>
      <xdr:row>74</xdr:row>
      <xdr:rowOff>4076</xdr:rowOff>
    </xdr:to>
    <xdr:sp macro="" textlink="">
      <xdr:nvSpPr>
        <xdr:cNvPr id="871" name="楕円 870"/>
        <xdr:cNvSpPr/>
      </xdr:nvSpPr>
      <xdr:spPr>
        <a:xfrm>
          <a:off x="19494500" y="1258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20603</xdr:rowOff>
    </xdr:from>
    <xdr:ext cx="534377" cy="259045"/>
    <xdr:sp macro="" textlink="">
      <xdr:nvSpPr>
        <xdr:cNvPr id="872" name="テキスト ボックス 871"/>
        <xdr:cNvSpPr txBox="1"/>
      </xdr:nvSpPr>
      <xdr:spPr>
        <a:xfrm>
          <a:off x="19278111" y="1236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16701</xdr:rowOff>
    </xdr:from>
    <xdr:to>
      <xdr:col>98</xdr:col>
      <xdr:colOff>38100</xdr:colOff>
      <xdr:row>73</xdr:row>
      <xdr:rowOff>118301</xdr:rowOff>
    </xdr:to>
    <xdr:sp macro="" textlink="">
      <xdr:nvSpPr>
        <xdr:cNvPr id="873" name="楕円 872"/>
        <xdr:cNvSpPr/>
      </xdr:nvSpPr>
      <xdr:spPr>
        <a:xfrm>
          <a:off x="18605500" y="1253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134828</xdr:rowOff>
    </xdr:from>
    <xdr:ext cx="534377" cy="259045"/>
    <xdr:sp macro="" textlink="">
      <xdr:nvSpPr>
        <xdr:cNvPr id="874" name="テキスト ボックス 873"/>
        <xdr:cNvSpPr txBox="1"/>
      </xdr:nvSpPr>
      <xdr:spPr>
        <a:xfrm>
          <a:off x="18389111" y="1230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○扶助費：歳出決算額は住民一人当たり</a:t>
          </a:r>
          <a:r>
            <a:rPr kumimoji="1" lang="en-US" altLang="ja-JP" sz="1300">
              <a:latin typeface="ＭＳ Ｐゴシック" panose="020B0600070205080204" pitchFamily="50" charset="-128"/>
              <a:ea typeface="ＭＳ Ｐゴシック" panose="020B0600070205080204" pitchFamily="50" charset="-128"/>
            </a:rPr>
            <a:t>203,883</a:t>
          </a:r>
          <a:r>
            <a:rPr kumimoji="1" lang="ja-JP" altLang="en-US" sz="1300">
              <a:latin typeface="ＭＳ Ｐゴシック" panose="020B0600070205080204" pitchFamily="50" charset="-128"/>
              <a:ea typeface="ＭＳ Ｐゴシック" panose="020B0600070205080204" pitchFamily="50" charset="-128"/>
            </a:rPr>
            <a:t>円となっており、類似団体内順位は</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位となっている。障がい児通所支援事業及び障がい者自立支援事業関連経費が増加傾向にあり、生活保護率が高いなど低所得者が多いことが主な要因である。資格審査等の適正化や就労支援等自立に向けた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取り組みを継続実施し、増大する扶助費の適正化を図る。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○補助費等：歳出決算額は住民一人当たり</a:t>
          </a:r>
          <a:r>
            <a:rPr kumimoji="1" lang="en-US" altLang="ja-JP" sz="1300">
              <a:latin typeface="ＭＳ Ｐゴシック" panose="020B0600070205080204" pitchFamily="50" charset="-128"/>
              <a:ea typeface="ＭＳ Ｐゴシック" panose="020B0600070205080204" pitchFamily="50" charset="-128"/>
            </a:rPr>
            <a:t>91,887</a:t>
          </a:r>
          <a:r>
            <a:rPr kumimoji="1" lang="ja-JP" altLang="en-US" sz="1300">
              <a:latin typeface="ＭＳ Ｐゴシック" panose="020B0600070205080204" pitchFamily="50" charset="-128"/>
              <a:ea typeface="ＭＳ Ｐゴシック" panose="020B0600070205080204" pitchFamily="50" charset="-128"/>
            </a:rPr>
            <a:t>円となっており、類似団体内順位は</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位となっている。これは、ふるさと応援寄附金の増加に伴うふるさと応援寄附事業関係経費の増が主な要因である。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○普通建設事業費（うち更新整備）：歳出決算額は住民一人当り</a:t>
          </a:r>
          <a:r>
            <a:rPr kumimoji="1" lang="en-US" altLang="ja-JP" sz="1300">
              <a:latin typeface="ＭＳ Ｐゴシック" panose="020B0600070205080204" pitchFamily="50" charset="-128"/>
              <a:ea typeface="ＭＳ Ｐゴシック" panose="020B0600070205080204" pitchFamily="50" charset="-128"/>
            </a:rPr>
            <a:t>39,893</a:t>
          </a:r>
          <a:r>
            <a:rPr kumimoji="1" lang="ja-JP" altLang="en-US" sz="1300">
              <a:latin typeface="ＭＳ Ｐゴシック" panose="020B0600070205080204" pitchFamily="50" charset="-128"/>
              <a:ea typeface="ＭＳ Ｐゴシック" panose="020B0600070205080204" pitchFamily="50" charset="-128"/>
            </a:rPr>
            <a:t>円となっており、類似団体内順位は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位となっている。これは老朽化した施設の建替えやインフラ施設の更新を計画的に実施していることによるものであり、維持補修費についても同様に類似団体内順位が</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位と高くなっている。</a:t>
          </a:r>
        </a:p>
        <a:p>
          <a:r>
            <a:rPr kumimoji="1" lang="ja-JP" altLang="en-US" sz="1300">
              <a:latin typeface="ＭＳ Ｐゴシック" panose="020B0600070205080204" pitchFamily="50" charset="-128"/>
              <a:ea typeface="ＭＳ Ｐゴシック" panose="020B0600070205080204" pitchFamily="50" charset="-128"/>
            </a:rPr>
            <a:t>○積立金：歳出決算額は住民一人当たり</a:t>
          </a:r>
          <a:r>
            <a:rPr kumimoji="1" lang="en-US" altLang="ja-JP" sz="1300">
              <a:latin typeface="ＭＳ Ｐゴシック" panose="020B0600070205080204" pitchFamily="50" charset="-128"/>
              <a:ea typeface="ＭＳ Ｐゴシック" panose="020B0600070205080204" pitchFamily="50" charset="-128"/>
            </a:rPr>
            <a:t>57,387</a:t>
          </a:r>
          <a:r>
            <a:rPr kumimoji="1" lang="ja-JP" altLang="en-US" sz="1300">
              <a:latin typeface="ＭＳ Ｐゴシック" panose="020B0600070205080204" pitchFamily="50" charset="-128"/>
              <a:ea typeface="ＭＳ Ｐゴシック" panose="020B0600070205080204" pitchFamily="50" charset="-128"/>
            </a:rPr>
            <a:t>円となっており、前年度に比べ大きく増加している。これは、ふるさと応援寄附金の増加に伴いふるさと応援基金の積立金が増となったことが要因である。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福岡県飯塚市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126,555
125,133
213.96
86,199,683
82,318,386
3,378,036
34,429,173
72,271,191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75692</xdr:rowOff>
    </xdr:from>
    <xdr:to>
      <xdr:col>24</xdr:col>
      <xdr:colOff>62865</xdr:colOff>
      <xdr:row>39</xdr:row>
      <xdr:rowOff>24943</xdr:rowOff>
    </xdr:to>
    <xdr:cxnSp macro="">
      <xdr:nvCxnSpPr>
        <xdr:cNvPr id="54" name="直線コネクタ 53"/>
        <xdr:cNvCxnSpPr/>
      </xdr:nvCxnSpPr>
      <xdr:spPr>
        <a:xfrm flipV="1">
          <a:off x="4633595" y="5219192"/>
          <a:ext cx="1270" cy="1492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28770</xdr:rowOff>
    </xdr:from>
    <xdr:ext cx="469744" cy="259045"/>
    <xdr:sp macro="" textlink="">
      <xdr:nvSpPr>
        <xdr:cNvPr id="55" name="議会費最小値テキスト"/>
        <xdr:cNvSpPr txBox="1"/>
      </xdr:nvSpPr>
      <xdr:spPr>
        <a:xfrm>
          <a:off x="4686300" y="671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24943</xdr:rowOff>
    </xdr:from>
    <xdr:to>
      <xdr:col>24</xdr:col>
      <xdr:colOff>152400</xdr:colOff>
      <xdr:row>39</xdr:row>
      <xdr:rowOff>24943</xdr:rowOff>
    </xdr:to>
    <xdr:cxnSp macro="">
      <xdr:nvCxnSpPr>
        <xdr:cNvPr id="56" name="直線コネクタ 55"/>
        <xdr:cNvCxnSpPr/>
      </xdr:nvCxnSpPr>
      <xdr:spPr>
        <a:xfrm>
          <a:off x="4546600" y="671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22369</xdr:rowOff>
    </xdr:from>
    <xdr:ext cx="469744" cy="259045"/>
    <xdr:sp macro="" textlink="">
      <xdr:nvSpPr>
        <xdr:cNvPr id="57" name="議会費最大値テキスト"/>
        <xdr:cNvSpPr txBox="1"/>
      </xdr:nvSpPr>
      <xdr:spPr>
        <a:xfrm>
          <a:off x="4686300" y="499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75692</xdr:rowOff>
    </xdr:from>
    <xdr:to>
      <xdr:col>24</xdr:col>
      <xdr:colOff>152400</xdr:colOff>
      <xdr:row>30</xdr:row>
      <xdr:rowOff>75692</xdr:rowOff>
    </xdr:to>
    <xdr:cxnSp macro="">
      <xdr:nvCxnSpPr>
        <xdr:cNvPr id="58" name="直線コネクタ 57"/>
        <xdr:cNvCxnSpPr/>
      </xdr:nvCxnSpPr>
      <xdr:spPr>
        <a:xfrm>
          <a:off x="4546600" y="521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46888</xdr:rowOff>
    </xdr:from>
    <xdr:to>
      <xdr:col>24</xdr:col>
      <xdr:colOff>63500</xdr:colOff>
      <xdr:row>35</xdr:row>
      <xdr:rowOff>56947</xdr:rowOff>
    </xdr:to>
    <xdr:cxnSp macro="">
      <xdr:nvCxnSpPr>
        <xdr:cNvPr id="59" name="直線コネクタ 58"/>
        <xdr:cNvCxnSpPr/>
      </xdr:nvCxnSpPr>
      <xdr:spPr>
        <a:xfrm>
          <a:off x="3797300" y="6047638"/>
          <a:ext cx="8382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63212</xdr:rowOff>
    </xdr:from>
    <xdr:ext cx="469744" cy="259045"/>
    <xdr:sp macro="" textlink="">
      <xdr:nvSpPr>
        <xdr:cNvPr id="60" name="議会費平均値テキスト"/>
        <xdr:cNvSpPr txBox="1"/>
      </xdr:nvSpPr>
      <xdr:spPr>
        <a:xfrm>
          <a:off x="4686300" y="6063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84785</xdr:rowOff>
    </xdr:from>
    <xdr:to>
      <xdr:col>24</xdr:col>
      <xdr:colOff>114300</xdr:colOff>
      <xdr:row>36</xdr:row>
      <xdr:rowOff>14935</xdr:rowOff>
    </xdr:to>
    <xdr:sp macro="" textlink="">
      <xdr:nvSpPr>
        <xdr:cNvPr id="61" name="フローチャート: 判断 60"/>
        <xdr:cNvSpPr/>
      </xdr:nvSpPr>
      <xdr:spPr>
        <a:xfrm>
          <a:off x="4584700" y="608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38659</xdr:rowOff>
    </xdr:from>
    <xdr:to>
      <xdr:col>19</xdr:col>
      <xdr:colOff>177800</xdr:colOff>
      <xdr:row>35</xdr:row>
      <xdr:rowOff>46888</xdr:rowOff>
    </xdr:to>
    <xdr:cxnSp macro="">
      <xdr:nvCxnSpPr>
        <xdr:cNvPr id="62" name="直線コネクタ 61"/>
        <xdr:cNvCxnSpPr/>
      </xdr:nvCxnSpPr>
      <xdr:spPr>
        <a:xfrm>
          <a:off x="2908300" y="6039409"/>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93015</xdr:rowOff>
    </xdr:from>
    <xdr:to>
      <xdr:col>20</xdr:col>
      <xdr:colOff>38100</xdr:colOff>
      <xdr:row>36</xdr:row>
      <xdr:rowOff>23165</xdr:rowOff>
    </xdr:to>
    <xdr:sp macro="" textlink="">
      <xdr:nvSpPr>
        <xdr:cNvPr id="63" name="フローチャート: 判断 62"/>
        <xdr:cNvSpPr/>
      </xdr:nvSpPr>
      <xdr:spPr>
        <a:xfrm>
          <a:off x="3746500" y="609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14292</xdr:rowOff>
    </xdr:from>
    <xdr:ext cx="469744" cy="259045"/>
    <xdr:sp macro="" textlink="">
      <xdr:nvSpPr>
        <xdr:cNvPr id="64" name="テキスト ボックス 63"/>
        <xdr:cNvSpPr txBox="1"/>
      </xdr:nvSpPr>
      <xdr:spPr>
        <a:xfrm>
          <a:off x="3562428" y="6186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38659</xdr:rowOff>
    </xdr:from>
    <xdr:to>
      <xdr:col>15</xdr:col>
      <xdr:colOff>50800</xdr:colOff>
      <xdr:row>35</xdr:row>
      <xdr:rowOff>93523</xdr:rowOff>
    </xdr:to>
    <xdr:cxnSp macro="">
      <xdr:nvCxnSpPr>
        <xdr:cNvPr id="65" name="直線コネクタ 64"/>
        <xdr:cNvCxnSpPr/>
      </xdr:nvCxnSpPr>
      <xdr:spPr>
        <a:xfrm flipV="1">
          <a:off x="2019300" y="6039409"/>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40894</xdr:rowOff>
    </xdr:from>
    <xdr:to>
      <xdr:col>15</xdr:col>
      <xdr:colOff>101600</xdr:colOff>
      <xdr:row>35</xdr:row>
      <xdr:rowOff>142494</xdr:rowOff>
    </xdr:to>
    <xdr:sp macro="" textlink="">
      <xdr:nvSpPr>
        <xdr:cNvPr id="66" name="フローチャート: 判断 65"/>
        <xdr:cNvSpPr/>
      </xdr:nvSpPr>
      <xdr:spPr>
        <a:xfrm>
          <a:off x="2857500" y="604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133621</xdr:rowOff>
    </xdr:from>
    <xdr:ext cx="469744" cy="259045"/>
    <xdr:sp macro="" textlink="">
      <xdr:nvSpPr>
        <xdr:cNvPr id="67" name="テキスト ボックス 66"/>
        <xdr:cNvSpPr txBox="1"/>
      </xdr:nvSpPr>
      <xdr:spPr>
        <a:xfrm>
          <a:off x="2673428" y="613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38659</xdr:rowOff>
    </xdr:from>
    <xdr:to>
      <xdr:col>10</xdr:col>
      <xdr:colOff>114300</xdr:colOff>
      <xdr:row>35</xdr:row>
      <xdr:rowOff>93523</xdr:rowOff>
    </xdr:to>
    <xdr:cxnSp macro="">
      <xdr:nvCxnSpPr>
        <xdr:cNvPr id="68" name="直線コネクタ 67"/>
        <xdr:cNvCxnSpPr/>
      </xdr:nvCxnSpPr>
      <xdr:spPr>
        <a:xfrm>
          <a:off x="1130300" y="6039409"/>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6147</xdr:rowOff>
    </xdr:from>
    <xdr:to>
      <xdr:col>10</xdr:col>
      <xdr:colOff>165100</xdr:colOff>
      <xdr:row>35</xdr:row>
      <xdr:rowOff>107747</xdr:rowOff>
    </xdr:to>
    <xdr:sp macro="" textlink="">
      <xdr:nvSpPr>
        <xdr:cNvPr id="69" name="フローチャート: 判断 68"/>
        <xdr:cNvSpPr/>
      </xdr:nvSpPr>
      <xdr:spPr>
        <a:xfrm>
          <a:off x="1968500" y="600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124274</xdr:rowOff>
    </xdr:from>
    <xdr:ext cx="469744" cy="259045"/>
    <xdr:sp macro="" textlink="">
      <xdr:nvSpPr>
        <xdr:cNvPr id="70" name="テキスト ボックス 69"/>
        <xdr:cNvSpPr txBox="1"/>
      </xdr:nvSpPr>
      <xdr:spPr>
        <a:xfrm>
          <a:off x="1784428" y="5782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163881</xdr:rowOff>
    </xdr:from>
    <xdr:to>
      <xdr:col>6</xdr:col>
      <xdr:colOff>38100</xdr:colOff>
      <xdr:row>35</xdr:row>
      <xdr:rowOff>94031</xdr:rowOff>
    </xdr:to>
    <xdr:sp macro="" textlink="">
      <xdr:nvSpPr>
        <xdr:cNvPr id="71" name="フローチャート: 判断 70"/>
        <xdr:cNvSpPr/>
      </xdr:nvSpPr>
      <xdr:spPr>
        <a:xfrm>
          <a:off x="1079500" y="599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85158</xdr:rowOff>
    </xdr:from>
    <xdr:ext cx="469744" cy="259045"/>
    <xdr:sp macro="" textlink="">
      <xdr:nvSpPr>
        <xdr:cNvPr id="72" name="テキスト ボックス 71"/>
        <xdr:cNvSpPr txBox="1"/>
      </xdr:nvSpPr>
      <xdr:spPr>
        <a:xfrm>
          <a:off x="895428" y="608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6147</xdr:rowOff>
    </xdr:from>
    <xdr:to>
      <xdr:col>24</xdr:col>
      <xdr:colOff>114300</xdr:colOff>
      <xdr:row>35</xdr:row>
      <xdr:rowOff>107747</xdr:rowOff>
    </xdr:to>
    <xdr:sp macro="" textlink="">
      <xdr:nvSpPr>
        <xdr:cNvPr id="78" name="楕円 77"/>
        <xdr:cNvSpPr/>
      </xdr:nvSpPr>
      <xdr:spPr>
        <a:xfrm>
          <a:off x="4584700" y="600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29024</xdr:rowOff>
    </xdr:from>
    <xdr:ext cx="469744" cy="259045"/>
    <xdr:sp macro="" textlink="">
      <xdr:nvSpPr>
        <xdr:cNvPr id="79" name="議会費該当値テキスト"/>
        <xdr:cNvSpPr txBox="1"/>
      </xdr:nvSpPr>
      <xdr:spPr>
        <a:xfrm>
          <a:off x="4686300" y="5858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167538</xdr:rowOff>
    </xdr:from>
    <xdr:to>
      <xdr:col>20</xdr:col>
      <xdr:colOff>38100</xdr:colOff>
      <xdr:row>35</xdr:row>
      <xdr:rowOff>97688</xdr:rowOff>
    </xdr:to>
    <xdr:sp macro="" textlink="">
      <xdr:nvSpPr>
        <xdr:cNvPr id="80" name="楕円 79"/>
        <xdr:cNvSpPr/>
      </xdr:nvSpPr>
      <xdr:spPr>
        <a:xfrm>
          <a:off x="3746500" y="599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114215</xdr:rowOff>
    </xdr:from>
    <xdr:ext cx="469744" cy="259045"/>
    <xdr:sp macro="" textlink="">
      <xdr:nvSpPr>
        <xdr:cNvPr id="81" name="テキスト ボックス 80"/>
        <xdr:cNvSpPr txBox="1"/>
      </xdr:nvSpPr>
      <xdr:spPr>
        <a:xfrm>
          <a:off x="3562428" y="5772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159309</xdr:rowOff>
    </xdr:from>
    <xdr:to>
      <xdr:col>15</xdr:col>
      <xdr:colOff>101600</xdr:colOff>
      <xdr:row>35</xdr:row>
      <xdr:rowOff>89459</xdr:rowOff>
    </xdr:to>
    <xdr:sp macro="" textlink="">
      <xdr:nvSpPr>
        <xdr:cNvPr id="82" name="楕円 81"/>
        <xdr:cNvSpPr/>
      </xdr:nvSpPr>
      <xdr:spPr>
        <a:xfrm>
          <a:off x="2857500" y="598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105986</xdr:rowOff>
    </xdr:from>
    <xdr:ext cx="469744" cy="259045"/>
    <xdr:sp macro="" textlink="">
      <xdr:nvSpPr>
        <xdr:cNvPr id="83" name="テキスト ボックス 82"/>
        <xdr:cNvSpPr txBox="1"/>
      </xdr:nvSpPr>
      <xdr:spPr>
        <a:xfrm>
          <a:off x="2673428" y="5763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42723</xdr:rowOff>
    </xdr:from>
    <xdr:to>
      <xdr:col>10</xdr:col>
      <xdr:colOff>165100</xdr:colOff>
      <xdr:row>35</xdr:row>
      <xdr:rowOff>144323</xdr:rowOff>
    </xdr:to>
    <xdr:sp macro="" textlink="">
      <xdr:nvSpPr>
        <xdr:cNvPr id="84" name="楕円 83"/>
        <xdr:cNvSpPr/>
      </xdr:nvSpPr>
      <xdr:spPr>
        <a:xfrm>
          <a:off x="1968500" y="604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135450</xdr:rowOff>
    </xdr:from>
    <xdr:ext cx="469744" cy="259045"/>
    <xdr:sp macro="" textlink="">
      <xdr:nvSpPr>
        <xdr:cNvPr id="85" name="テキスト ボックス 84"/>
        <xdr:cNvSpPr txBox="1"/>
      </xdr:nvSpPr>
      <xdr:spPr>
        <a:xfrm>
          <a:off x="1784428" y="6136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159309</xdr:rowOff>
    </xdr:from>
    <xdr:to>
      <xdr:col>6</xdr:col>
      <xdr:colOff>38100</xdr:colOff>
      <xdr:row>35</xdr:row>
      <xdr:rowOff>89459</xdr:rowOff>
    </xdr:to>
    <xdr:sp macro="" textlink="">
      <xdr:nvSpPr>
        <xdr:cNvPr id="86" name="楕円 85"/>
        <xdr:cNvSpPr/>
      </xdr:nvSpPr>
      <xdr:spPr>
        <a:xfrm>
          <a:off x="1079500" y="598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105986</xdr:rowOff>
    </xdr:from>
    <xdr:ext cx="469744" cy="259045"/>
    <xdr:sp macro="" textlink="">
      <xdr:nvSpPr>
        <xdr:cNvPr id="87" name="テキスト ボックス 86"/>
        <xdr:cNvSpPr txBox="1"/>
      </xdr:nvSpPr>
      <xdr:spPr>
        <a:xfrm>
          <a:off x="895428" y="5763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71801</xdr:rowOff>
    </xdr:from>
    <xdr:to>
      <xdr:col>24</xdr:col>
      <xdr:colOff>62865</xdr:colOff>
      <xdr:row>57</xdr:row>
      <xdr:rowOff>151285</xdr:rowOff>
    </xdr:to>
    <xdr:cxnSp macro="">
      <xdr:nvCxnSpPr>
        <xdr:cNvPr id="109" name="直線コネクタ 108"/>
        <xdr:cNvCxnSpPr/>
      </xdr:nvCxnSpPr>
      <xdr:spPr>
        <a:xfrm flipV="1">
          <a:off x="4633595" y="8987201"/>
          <a:ext cx="1270" cy="936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155112</xdr:rowOff>
    </xdr:from>
    <xdr:ext cx="534377" cy="259045"/>
    <xdr:sp macro="" textlink="">
      <xdr:nvSpPr>
        <xdr:cNvPr id="110" name="総務費最小値テキスト"/>
        <xdr:cNvSpPr txBox="1"/>
      </xdr:nvSpPr>
      <xdr:spPr>
        <a:xfrm>
          <a:off x="4686300" y="992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151285</xdr:rowOff>
    </xdr:from>
    <xdr:to>
      <xdr:col>24</xdr:col>
      <xdr:colOff>152400</xdr:colOff>
      <xdr:row>57</xdr:row>
      <xdr:rowOff>151285</xdr:rowOff>
    </xdr:to>
    <xdr:cxnSp macro="">
      <xdr:nvCxnSpPr>
        <xdr:cNvPr id="111" name="直線コネクタ 110"/>
        <xdr:cNvCxnSpPr/>
      </xdr:nvCxnSpPr>
      <xdr:spPr>
        <a:xfrm>
          <a:off x="4546600" y="9923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18478</xdr:rowOff>
    </xdr:from>
    <xdr:ext cx="599010" cy="259045"/>
    <xdr:sp macro="" textlink="">
      <xdr:nvSpPr>
        <xdr:cNvPr id="112" name="総務費最大値テキスト"/>
        <xdr:cNvSpPr txBox="1"/>
      </xdr:nvSpPr>
      <xdr:spPr>
        <a:xfrm>
          <a:off x="4686300" y="8762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239,851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71801</xdr:rowOff>
    </xdr:from>
    <xdr:to>
      <xdr:col>24</xdr:col>
      <xdr:colOff>152400</xdr:colOff>
      <xdr:row>52</xdr:row>
      <xdr:rowOff>71801</xdr:rowOff>
    </xdr:to>
    <xdr:cxnSp macro="">
      <xdr:nvCxnSpPr>
        <xdr:cNvPr id="113" name="直線コネクタ 112"/>
        <xdr:cNvCxnSpPr/>
      </xdr:nvCxnSpPr>
      <xdr:spPr>
        <a:xfrm>
          <a:off x="4546600" y="8987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30475</xdr:rowOff>
    </xdr:from>
    <xdr:to>
      <xdr:col>24</xdr:col>
      <xdr:colOff>63500</xdr:colOff>
      <xdr:row>54</xdr:row>
      <xdr:rowOff>155401</xdr:rowOff>
    </xdr:to>
    <xdr:cxnSp macro="">
      <xdr:nvCxnSpPr>
        <xdr:cNvPr id="114" name="直線コネクタ 113"/>
        <xdr:cNvCxnSpPr/>
      </xdr:nvCxnSpPr>
      <xdr:spPr>
        <a:xfrm>
          <a:off x="3797300" y="9117325"/>
          <a:ext cx="838200" cy="296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136442</xdr:rowOff>
    </xdr:from>
    <xdr:ext cx="534377" cy="259045"/>
    <xdr:sp macro="" textlink="">
      <xdr:nvSpPr>
        <xdr:cNvPr id="115" name="総務費平均値テキスト"/>
        <xdr:cNvSpPr txBox="1"/>
      </xdr:nvSpPr>
      <xdr:spPr>
        <a:xfrm>
          <a:off x="4686300" y="9737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158015</xdr:rowOff>
    </xdr:from>
    <xdr:to>
      <xdr:col>24</xdr:col>
      <xdr:colOff>114300</xdr:colOff>
      <xdr:row>57</xdr:row>
      <xdr:rowOff>88165</xdr:rowOff>
    </xdr:to>
    <xdr:sp macro="" textlink="">
      <xdr:nvSpPr>
        <xdr:cNvPr id="116" name="フローチャート: 判断 115"/>
        <xdr:cNvSpPr/>
      </xdr:nvSpPr>
      <xdr:spPr>
        <a:xfrm>
          <a:off x="4584700" y="975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30475</xdr:rowOff>
    </xdr:from>
    <xdr:to>
      <xdr:col>19</xdr:col>
      <xdr:colOff>177800</xdr:colOff>
      <xdr:row>56</xdr:row>
      <xdr:rowOff>53828</xdr:rowOff>
    </xdr:to>
    <xdr:cxnSp macro="">
      <xdr:nvCxnSpPr>
        <xdr:cNvPr id="117" name="直線コネクタ 116"/>
        <xdr:cNvCxnSpPr/>
      </xdr:nvCxnSpPr>
      <xdr:spPr>
        <a:xfrm flipV="1">
          <a:off x="2908300" y="9117325"/>
          <a:ext cx="889000" cy="53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89856</xdr:rowOff>
    </xdr:from>
    <xdr:to>
      <xdr:col>20</xdr:col>
      <xdr:colOff>38100</xdr:colOff>
      <xdr:row>55</xdr:row>
      <xdr:rowOff>20006</xdr:rowOff>
    </xdr:to>
    <xdr:sp macro="" textlink="">
      <xdr:nvSpPr>
        <xdr:cNvPr id="118" name="フローチャート: 判断 117"/>
        <xdr:cNvSpPr/>
      </xdr:nvSpPr>
      <xdr:spPr>
        <a:xfrm>
          <a:off x="3746500" y="934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11133</xdr:rowOff>
    </xdr:from>
    <xdr:ext cx="599010" cy="259045"/>
    <xdr:sp macro="" textlink="">
      <xdr:nvSpPr>
        <xdr:cNvPr id="119" name="テキスト ボックス 118"/>
        <xdr:cNvSpPr txBox="1"/>
      </xdr:nvSpPr>
      <xdr:spPr>
        <a:xfrm>
          <a:off x="3497795" y="944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53828</xdr:rowOff>
    </xdr:from>
    <xdr:to>
      <xdr:col>15</xdr:col>
      <xdr:colOff>50800</xdr:colOff>
      <xdr:row>57</xdr:row>
      <xdr:rowOff>51026</xdr:rowOff>
    </xdr:to>
    <xdr:cxnSp macro="">
      <xdr:nvCxnSpPr>
        <xdr:cNvPr id="120" name="直線コネクタ 119"/>
        <xdr:cNvCxnSpPr/>
      </xdr:nvCxnSpPr>
      <xdr:spPr>
        <a:xfrm flipV="1">
          <a:off x="2019300" y="9655028"/>
          <a:ext cx="889000" cy="168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22670</xdr:rowOff>
    </xdr:from>
    <xdr:to>
      <xdr:col>15</xdr:col>
      <xdr:colOff>101600</xdr:colOff>
      <xdr:row>57</xdr:row>
      <xdr:rowOff>124270</xdr:rowOff>
    </xdr:to>
    <xdr:sp macro="" textlink="">
      <xdr:nvSpPr>
        <xdr:cNvPr id="121" name="フローチャート: 判断 120"/>
        <xdr:cNvSpPr/>
      </xdr:nvSpPr>
      <xdr:spPr>
        <a:xfrm>
          <a:off x="2857500" y="97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115397</xdr:rowOff>
    </xdr:from>
    <xdr:ext cx="534377" cy="259045"/>
    <xdr:sp macro="" textlink="">
      <xdr:nvSpPr>
        <xdr:cNvPr id="122" name="テキスト ボックス 121"/>
        <xdr:cNvSpPr txBox="1"/>
      </xdr:nvSpPr>
      <xdr:spPr>
        <a:xfrm>
          <a:off x="2641111" y="988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51026</xdr:rowOff>
    </xdr:from>
    <xdr:to>
      <xdr:col>10</xdr:col>
      <xdr:colOff>114300</xdr:colOff>
      <xdr:row>57</xdr:row>
      <xdr:rowOff>118230</xdr:rowOff>
    </xdr:to>
    <xdr:cxnSp macro="">
      <xdr:nvCxnSpPr>
        <xdr:cNvPr id="123" name="直線コネクタ 122"/>
        <xdr:cNvCxnSpPr/>
      </xdr:nvCxnSpPr>
      <xdr:spPr>
        <a:xfrm flipV="1">
          <a:off x="1130300" y="9823676"/>
          <a:ext cx="889000" cy="67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5187</xdr:rowOff>
    </xdr:from>
    <xdr:to>
      <xdr:col>10</xdr:col>
      <xdr:colOff>165100</xdr:colOff>
      <xdr:row>57</xdr:row>
      <xdr:rowOff>106787</xdr:rowOff>
    </xdr:to>
    <xdr:sp macro="" textlink="">
      <xdr:nvSpPr>
        <xdr:cNvPr id="124" name="フローチャート: 判断 123"/>
        <xdr:cNvSpPr/>
      </xdr:nvSpPr>
      <xdr:spPr>
        <a:xfrm>
          <a:off x="1968500" y="9777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97914</xdr:rowOff>
    </xdr:from>
    <xdr:ext cx="534377" cy="259045"/>
    <xdr:sp macro="" textlink="">
      <xdr:nvSpPr>
        <xdr:cNvPr id="125" name="テキスト ボックス 124"/>
        <xdr:cNvSpPr txBox="1"/>
      </xdr:nvSpPr>
      <xdr:spPr>
        <a:xfrm>
          <a:off x="1752111" y="987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43587</xdr:rowOff>
    </xdr:from>
    <xdr:to>
      <xdr:col>6</xdr:col>
      <xdr:colOff>38100</xdr:colOff>
      <xdr:row>57</xdr:row>
      <xdr:rowOff>145187</xdr:rowOff>
    </xdr:to>
    <xdr:sp macro="" textlink="">
      <xdr:nvSpPr>
        <xdr:cNvPr id="126" name="フローチャート: 判断 125"/>
        <xdr:cNvSpPr/>
      </xdr:nvSpPr>
      <xdr:spPr>
        <a:xfrm>
          <a:off x="1079500" y="9816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161714</xdr:rowOff>
    </xdr:from>
    <xdr:ext cx="534377" cy="259045"/>
    <xdr:sp macro="" textlink="">
      <xdr:nvSpPr>
        <xdr:cNvPr id="127" name="テキスト ボックス 126"/>
        <xdr:cNvSpPr txBox="1"/>
      </xdr:nvSpPr>
      <xdr:spPr>
        <a:xfrm>
          <a:off x="863111" y="959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104601</xdr:rowOff>
    </xdr:from>
    <xdr:to>
      <xdr:col>24</xdr:col>
      <xdr:colOff>114300</xdr:colOff>
      <xdr:row>55</xdr:row>
      <xdr:rowOff>34751</xdr:rowOff>
    </xdr:to>
    <xdr:sp macro="" textlink="">
      <xdr:nvSpPr>
        <xdr:cNvPr id="133" name="楕円 132"/>
        <xdr:cNvSpPr/>
      </xdr:nvSpPr>
      <xdr:spPr>
        <a:xfrm>
          <a:off x="4584700" y="936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127478</xdr:rowOff>
    </xdr:from>
    <xdr:ext cx="599010" cy="259045"/>
    <xdr:sp macro="" textlink="">
      <xdr:nvSpPr>
        <xdr:cNvPr id="134" name="総務費該当値テキスト"/>
        <xdr:cNvSpPr txBox="1"/>
      </xdr:nvSpPr>
      <xdr:spPr>
        <a:xfrm>
          <a:off x="4686300" y="9214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151125</xdr:rowOff>
    </xdr:from>
    <xdr:to>
      <xdr:col>20</xdr:col>
      <xdr:colOff>38100</xdr:colOff>
      <xdr:row>53</xdr:row>
      <xdr:rowOff>81275</xdr:rowOff>
    </xdr:to>
    <xdr:sp macro="" textlink="">
      <xdr:nvSpPr>
        <xdr:cNvPr id="135" name="楕円 134"/>
        <xdr:cNvSpPr/>
      </xdr:nvSpPr>
      <xdr:spPr>
        <a:xfrm>
          <a:off x="3746500" y="906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97802</xdr:rowOff>
    </xdr:from>
    <xdr:ext cx="599010" cy="259045"/>
    <xdr:sp macro="" textlink="">
      <xdr:nvSpPr>
        <xdr:cNvPr id="136" name="テキスト ボックス 135"/>
        <xdr:cNvSpPr txBox="1"/>
      </xdr:nvSpPr>
      <xdr:spPr>
        <a:xfrm>
          <a:off x="3497795" y="8841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3028</xdr:rowOff>
    </xdr:from>
    <xdr:to>
      <xdr:col>15</xdr:col>
      <xdr:colOff>101600</xdr:colOff>
      <xdr:row>56</xdr:row>
      <xdr:rowOff>104628</xdr:rowOff>
    </xdr:to>
    <xdr:sp macro="" textlink="">
      <xdr:nvSpPr>
        <xdr:cNvPr id="137" name="楕円 136"/>
        <xdr:cNvSpPr/>
      </xdr:nvSpPr>
      <xdr:spPr>
        <a:xfrm>
          <a:off x="2857500" y="960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121155</xdr:rowOff>
    </xdr:from>
    <xdr:ext cx="534377" cy="259045"/>
    <xdr:sp macro="" textlink="">
      <xdr:nvSpPr>
        <xdr:cNvPr id="138" name="テキスト ボックス 137"/>
        <xdr:cNvSpPr txBox="1"/>
      </xdr:nvSpPr>
      <xdr:spPr>
        <a:xfrm>
          <a:off x="2641111" y="937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226</xdr:rowOff>
    </xdr:from>
    <xdr:to>
      <xdr:col>10</xdr:col>
      <xdr:colOff>165100</xdr:colOff>
      <xdr:row>57</xdr:row>
      <xdr:rowOff>101826</xdr:rowOff>
    </xdr:to>
    <xdr:sp macro="" textlink="">
      <xdr:nvSpPr>
        <xdr:cNvPr id="139" name="楕円 138"/>
        <xdr:cNvSpPr/>
      </xdr:nvSpPr>
      <xdr:spPr>
        <a:xfrm>
          <a:off x="1968500" y="977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118353</xdr:rowOff>
    </xdr:from>
    <xdr:ext cx="534377" cy="259045"/>
    <xdr:sp macro="" textlink="">
      <xdr:nvSpPr>
        <xdr:cNvPr id="140" name="テキスト ボックス 139"/>
        <xdr:cNvSpPr txBox="1"/>
      </xdr:nvSpPr>
      <xdr:spPr>
        <a:xfrm>
          <a:off x="1752111" y="954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67430</xdr:rowOff>
    </xdr:from>
    <xdr:to>
      <xdr:col>6</xdr:col>
      <xdr:colOff>38100</xdr:colOff>
      <xdr:row>57</xdr:row>
      <xdr:rowOff>169030</xdr:rowOff>
    </xdr:to>
    <xdr:sp macro="" textlink="">
      <xdr:nvSpPr>
        <xdr:cNvPr id="141" name="楕円 140"/>
        <xdr:cNvSpPr/>
      </xdr:nvSpPr>
      <xdr:spPr>
        <a:xfrm>
          <a:off x="1079500" y="984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160157</xdr:rowOff>
    </xdr:from>
    <xdr:ext cx="534377" cy="259045"/>
    <xdr:sp macro="" textlink="">
      <xdr:nvSpPr>
        <xdr:cNvPr id="142" name="テキスト ボックス 141"/>
        <xdr:cNvSpPr txBox="1"/>
      </xdr:nvSpPr>
      <xdr:spPr>
        <a:xfrm>
          <a:off x="863111" y="993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3" name="テキスト ボックス 152"/>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141636</xdr:rowOff>
    </xdr:from>
    <xdr:to>
      <xdr:col>24</xdr:col>
      <xdr:colOff>62865</xdr:colOff>
      <xdr:row>79</xdr:row>
      <xdr:rowOff>122334</xdr:rowOff>
    </xdr:to>
    <xdr:cxnSp macro="">
      <xdr:nvCxnSpPr>
        <xdr:cNvPr id="167" name="直線コネクタ 166"/>
        <xdr:cNvCxnSpPr/>
      </xdr:nvCxnSpPr>
      <xdr:spPr>
        <a:xfrm flipV="1">
          <a:off x="4633595" y="12314586"/>
          <a:ext cx="1270" cy="1352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126161</xdr:rowOff>
    </xdr:from>
    <xdr:ext cx="599010" cy="259045"/>
    <xdr:sp macro="" textlink="">
      <xdr:nvSpPr>
        <xdr:cNvPr id="168" name="民生費最小値テキスト"/>
        <xdr:cNvSpPr txBox="1"/>
      </xdr:nvSpPr>
      <xdr:spPr>
        <a:xfrm>
          <a:off x="4686300" y="13670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122334</xdr:rowOff>
    </xdr:from>
    <xdr:to>
      <xdr:col>24</xdr:col>
      <xdr:colOff>152400</xdr:colOff>
      <xdr:row>79</xdr:row>
      <xdr:rowOff>122334</xdr:rowOff>
    </xdr:to>
    <xdr:cxnSp macro="">
      <xdr:nvCxnSpPr>
        <xdr:cNvPr id="169" name="直線コネクタ 168"/>
        <xdr:cNvCxnSpPr/>
      </xdr:nvCxnSpPr>
      <xdr:spPr>
        <a:xfrm>
          <a:off x="4546600" y="13666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88313</xdr:rowOff>
    </xdr:from>
    <xdr:ext cx="599010" cy="259045"/>
    <xdr:sp macro="" textlink="">
      <xdr:nvSpPr>
        <xdr:cNvPr id="170" name="民生費最大値テキスト"/>
        <xdr:cNvSpPr txBox="1"/>
      </xdr:nvSpPr>
      <xdr:spPr>
        <a:xfrm>
          <a:off x="4686300" y="1208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141636</xdr:rowOff>
    </xdr:from>
    <xdr:to>
      <xdr:col>24</xdr:col>
      <xdr:colOff>152400</xdr:colOff>
      <xdr:row>71</xdr:row>
      <xdr:rowOff>141636</xdr:rowOff>
    </xdr:to>
    <xdr:cxnSp macro="">
      <xdr:nvCxnSpPr>
        <xdr:cNvPr id="171" name="直線コネクタ 170"/>
        <xdr:cNvCxnSpPr/>
      </xdr:nvCxnSpPr>
      <xdr:spPr>
        <a:xfrm>
          <a:off x="4546600" y="1231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115019</xdr:rowOff>
    </xdr:from>
    <xdr:to>
      <xdr:col>24</xdr:col>
      <xdr:colOff>63500</xdr:colOff>
      <xdr:row>75</xdr:row>
      <xdr:rowOff>25834</xdr:rowOff>
    </xdr:to>
    <xdr:cxnSp macro="">
      <xdr:nvCxnSpPr>
        <xdr:cNvPr id="172" name="直線コネクタ 171"/>
        <xdr:cNvCxnSpPr/>
      </xdr:nvCxnSpPr>
      <xdr:spPr>
        <a:xfrm flipV="1">
          <a:off x="3797300" y="12630869"/>
          <a:ext cx="838200" cy="25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100657</xdr:rowOff>
    </xdr:from>
    <xdr:ext cx="599010" cy="259045"/>
    <xdr:sp macro="" textlink="">
      <xdr:nvSpPr>
        <xdr:cNvPr id="173" name="民生費平均値テキスト"/>
        <xdr:cNvSpPr txBox="1"/>
      </xdr:nvSpPr>
      <xdr:spPr>
        <a:xfrm>
          <a:off x="4686300" y="131308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122230</xdr:rowOff>
    </xdr:from>
    <xdr:to>
      <xdr:col>24</xdr:col>
      <xdr:colOff>114300</xdr:colOff>
      <xdr:row>77</xdr:row>
      <xdr:rowOff>52380</xdr:rowOff>
    </xdr:to>
    <xdr:sp macro="" textlink="">
      <xdr:nvSpPr>
        <xdr:cNvPr id="174" name="フローチャート: 判断 173"/>
        <xdr:cNvSpPr/>
      </xdr:nvSpPr>
      <xdr:spPr>
        <a:xfrm>
          <a:off x="4584700" y="131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25834</xdr:rowOff>
    </xdr:from>
    <xdr:to>
      <xdr:col>19</xdr:col>
      <xdr:colOff>177800</xdr:colOff>
      <xdr:row>75</xdr:row>
      <xdr:rowOff>47627</xdr:rowOff>
    </xdr:to>
    <xdr:cxnSp macro="">
      <xdr:nvCxnSpPr>
        <xdr:cNvPr id="175" name="直線コネクタ 174"/>
        <xdr:cNvCxnSpPr/>
      </xdr:nvCxnSpPr>
      <xdr:spPr>
        <a:xfrm flipV="1">
          <a:off x="2908300" y="12884584"/>
          <a:ext cx="889000" cy="2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26386</xdr:rowOff>
    </xdr:from>
    <xdr:to>
      <xdr:col>20</xdr:col>
      <xdr:colOff>38100</xdr:colOff>
      <xdr:row>78</xdr:row>
      <xdr:rowOff>127986</xdr:rowOff>
    </xdr:to>
    <xdr:sp macro="" textlink="">
      <xdr:nvSpPr>
        <xdr:cNvPr id="176" name="フローチャート: 判断 175"/>
        <xdr:cNvSpPr/>
      </xdr:nvSpPr>
      <xdr:spPr>
        <a:xfrm>
          <a:off x="3746500" y="1339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119113</xdr:rowOff>
    </xdr:from>
    <xdr:ext cx="599010" cy="259045"/>
    <xdr:sp macro="" textlink="">
      <xdr:nvSpPr>
        <xdr:cNvPr id="177" name="テキスト ボックス 176"/>
        <xdr:cNvSpPr txBox="1"/>
      </xdr:nvSpPr>
      <xdr:spPr>
        <a:xfrm>
          <a:off x="3497795" y="13492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47627</xdr:rowOff>
    </xdr:from>
    <xdr:to>
      <xdr:col>15</xdr:col>
      <xdr:colOff>50800</xdr:colOff>
      <xdr:row>75</xdr:row>
      <xdr:rowOff>95336</xdr:rowOff>
    </xdr:to>
    <xdr:cxnSp macro="">
      <xdr:nvCxnSpPr>
        <xdr:cNvPr id="178" name="直線コネクタ 177"/>
        <xdr:cNvCxnSpPr/>
      </xdr:nvCxnSpPr>
      <xdr:spPr>
        <a:xfrm flipV="1">
          <a:off x="2019300" y="12906377"/>
          <a:ext cx="889000" cy="47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42135</xdr:rowOff>
    </xdr:from>
    <xdr:to>
      <xdr:col>15</xdr:col>
      <xdr:colOff>101600</xdr:colOff>
      <xdr:row>78</xdr:row>
      <xdr:rowOff>143735</xdr:rowOff>
    </xdr:to>
    <xdr:sp macro="" textlink="">
      <xdr:nvSpPr>
        <xdr:cNvPr id="179" name="フローチャート: 判断 178"/>
        <xdr:cNvSpPr/>
      </xdr:nvSpPr>
      <xdr:spPr>
        <a:xfrm>
          <a:off x="2857500" y="1341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134862</xdr:rowOff>
    </xdr:from>
    <xdr:ext cx="599010" cy="259045"/>
    <xdr:sp macro="" textlink="">
      <xdr:nvSpPr>
        <xdr:cNvPr id="180" name="テキスト ボックス 179"/>
        <xdr:cNvSpPr txBox="1"/>
      </xdr:nvSpPr>
      <xdr:spPr>
        <a:xfrm>
          <a:off x="2608795" y="13507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64498</xdr:rowOff>
    </xdr:from>
    <xdr:to>
      <xdr:col>10</xdr:col>
      <xdr:colOff>114300</xdr:colOff>
      <xdr:row>75</xdr:row>
      <xdr:rowOff>95336</xdr:rowOff>
    </xdr:to>
    <xdr:cxnSp macro="">
      <xdr:nvCxnSpPr>
        <xdr:cNvPr id="181" name="直線コネクタ 180"/>
        <xdr:cNvCxnSpPr/>
      </xdr:nvCxnSpPr>
      <xdr:spPr>
        <a:xfrm>
          <a:off x="1130300" y="12923248"/>
          <a:ext cx="889000" cy="30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95362</xdr:rowOff>
    </xdr:from>
    <xdr:to>
      <xdr:col>10</xdr:col>
      <xdr:colOff>165100</xdr:colOff>
      <xdr:row>79</xdr:row>
      <xdr:rowOff>25512</xdr:rowOff>
    </xdr:to>
    <xdr:sp macro="" textlink="">
      <xdr:nvSpPr>
        <xdr:cNvPr id="182" name="フローチャート: 判断 181"/>
        <xdr:cNvSpPr/>
      </xdr:nvSpPr>
      <xdr:spPr>
        <a:xfrm>
          <a:off x="1968500" y="134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16639</xdr:rowOff>
    </xdr:from>
    <xdr:ext cx="599010" cy="259045"/>
    <xdr:sp macro="" textlink="">
      <xdr:nvSpPr>
        <xdr:cNvPr id="183" name="テキスト ボックス 182"/>
        <xdr:cNvSpPr txBox="1"/>
      </xdr:nvSpPr>
      <xdr:spPr>
        <a:xfrm>
          <a:off x="1719795" y="1356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97351</xdr:rowOff>
    </xdr:from>
    <xdr:to>
      <xdr:col>6</xdr:col>
      <xdr:colOff>38100</xdr:colOff>
      <xdr:row>79</xdr:row>
      <xdr:rowOff>27501</xdr:rowOff>
    </xdr:to>
    <xdr:sp macro="" textlink="">
      <xdr:nvSpPr>
        <xdr:cNvPr id="184" name="フローチャート: 判断 183"/>
        <xdr:cNvSpPr/>
      </xdr:nvSpPr>
      <xdr:spPr>
        <a:xfrm>
          <a:off x="1079500" y="134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18628</xdr:rowOff>
    </xdr:from>
    <xdr:ext cx="599010" cy="259045"/>
    <xdr:sp macro="" textlink="">
      <xdr:nvSpPr>
        <xdr:cNvPr id="185" name="テキスト ボックス 184"/>
        <xdr:cNvSpPr txBox="1"/>
      </xdr:nvSpPr>
      <xdr:spPr>
        <a:xfrm>
          <a:off x="830795" y="13563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64219</xdr:rowOff>
    </xdr:from>
    <xdr:to>
      <xdr:col>24</xdr:col>
      <xdr:colOff>114300</xdr:colOff>
      <xdr:row>73</xdr:row>
      <xdr:rowOff>165819</xdr:rowOff>
    </xdr:to>
    <xdr:sp macro="" textlink="">
      <xdr:nvSpPr>
        <xdr:cNvPr id="191" name="楕円 190"/>
        <xdr:cNvSpPr/>
      </xdr:nvSpPr>
      <xdr:spPr>
        <a:xfrm>
          <a:off x="4584700" y="1258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87096</xdr:rowOff>
    </xdr:from>
    <xdr:ext cx="599010" cy="259045"/>
    <xdr:sp macro="" textlink="">
      <xdr:nvSpPr>
        <xdr:cNvPr id="192" name="民生費該当値テキスト"/>
        <xdr:cNvSpPr txBox="1"/>
      </xdr:nvSpPr>
      <xdr:spPr>
        <a:xfrm>
          <a:off x="4686300" y="12431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146484</xdr:rowOff>
    </xdr:from>
    <xdr:to>
      <xdr:col>20</xdr:col>
      <xdr:colOff>38100</xdr:colOff>
      <xdr:row>75</xdr:row>
      <xdr:rowOff>76634</xdr:rowOff>
    </xdr:to>
    <xdr:sp macro="" textlink="">
      <xdr:nvSpPr>
        <xdr:cNvPr id="193" name="楕円 192"/>
        <xdr:cNvSpPr/>
      </xdr:nvSpPr>
      <xdr:spPr>
        <a:xfrm>
          <a:off x="3746500" y="1283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93161</xdr:rowOff>
    </xdr:from>
    <xdr:ext cx="599010" cy="259045"/>
    <xdr:sp macro="" textlink="">
      <xdr:nvSpPr>
        <xdr:cNvPr id="194" name="テキスト ボックス 193"/>
        <xdr:cNvSpPr txBox="1"/>
      </xdr:nvSpPr>
      <xdr:spPr>
        <a:xfrm>
          <a:off x="3497795" y="12609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168277</xdr:rowOff>
    </xdr:from>
    <xdr:to>
      <xdr:col>15</xdr:col>
      <xdr:colOff>101600</xdr:colOff>
      <xdr:row>75</xdr:row>
      <xdr:rowOff>98427</xdr:rowOff>
    </xdr:to>
    <xdr:sp macro="" textlink="">
      <xdr:nvSpPr>
        <xdr:cNvPr id="195" name="楕円 194"/>
        <xdr:cNvSpPr/>
      </xdr:nvSpPr>
      <xdr:spPr>
        <a:xfrm>
          <a:off x="2857500" y="1285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114954</xdr:rowOff>
    </xdr:from>
    <xdr:ext cx="599010" cy="259045"/>
    <xdr:sp macro="" textlink="">
      <xdr:nvSpPr>
        <xdr:cNvPr id="196" name="テキスト ボックス 195"/>
        <xdr:cNvSpPr txBox="1"/>
      </xdr:nvSpPr>
      <xdr:spPr>
        <a:xfrm>
          <a:off x="2608795" y="12630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44536</xdr:rowOff>
    </xdr:from>
    <xdr:to>
      <xdr:col>10</xdr:col>
      <xdr:colOff>165100</xdr:colOff>
      <xdr:row>75</xdr:row>
      <xdr:rowOff>146137</xdr:rowOff>
    </xdr:to>
    <xdr:sp macro="" textlink="">
      <xdr:nvSpPr>
        <xdr:cNvPr id="197" name="楕円 196"/>
        <xdr:cNvSpPr/>
      </xdr:nvSpPr>
      <xdr:spPr>
        <a:xfrm>
          <a:off x="1968500" y="1290328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162663</xdr:rowOff>
    </xdr:from>
    <xdr:ext cx="599010" cy="259045"/>
    <xdr:sp macro="" textlink="">
      <xdr:nvSpPr>
        <xdr:cNvPr id="198" name="テキスト ボックス 197"/>
        <xdr:cNvSpPr txBox="1"/>
      </xdr:nvSpPr>
      <xdr:spPr>
        <a:xfrm>
          <a:off x="1719795" y="12678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13698</xdr:rowOff>
    </xdr:from>
    <xdr:to>
      <xdr:col>6</xdr:col>
      <xdr:colOff>38100</xdr:colOff>
      <xdr:row>75</xdr:row>
      <xdr:rowOff>115298</xdr:rowOff>
    </xdr:to>
    <xdr:sp macro="" textlink="">
      <xdr:nvSpPr>
        <xdr:cNvPr id="199" name="楕円 198"/>
        <xdr:cNvSpPr/>
      </xdr:nvSpPr>
      <xdr:spPr>
        <a:xfrm>
          <a:off x="1079500" y="1287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131825</xdr:rowOff>
    </xdr:from>
    <xdr:ext cx="599010" cy="259045"/>
    <xdr:sp macro="" textlink="">
      <xdr:nvSpPr>
        <xdr:cNvPr id="200" name="テキスト ボックス 199"/>
        <xdr:cNvSpPr txBox="1"/>
      </xdr:nvSpPr>
      <xdr:spPr>
        <a:xfrm>
          <a:off x="830795" y="12647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32372</xdr:rowOff>
    </xdr:from>
    <xdr:to>
      <xdr:col>24</xdr:col>
      <xdr:colOff>62865</xdr:colOff>
      <xdr:row>98</xdr:row>
      <xdr:rowOff>46134</xdr:rowOff>
    </xdr:to>
    <xdr:cxnSp macro="">
      <xdr:nvCxnSpPr>
        <xdr:cNvPr id="223" name="直線コネクタ 222"/>
        <xdr:cNvCxnSpPr/>
      </xdr:nvCxnSpPr>
      <xdr:spPr>
        <a:xfrm flipV="1">
          <a:off x="4633595" y="15462872"/>
          <a:ext cx="1270" cy="1385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49961</xdr:rowOff>
    </xdr:from>
    <xdr:ext cx="534377" cy="259045"/>
    <xdr:sp macro="" textlink="">
      <xdr:nvSpPr>
        <xdr:cNvPr id="224" name="衛生費最小値テキスト"/>
        <xdr:cNvSpPr txBox="1"/>
      </xdr:nvSpPr>
      <xdr:spPr>
        <a:xfrm>
          <a:off x="4686300" y="1685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46134</xdr:rowOff>
    </xdr:from>
    <xdr:to>
      <xdr:col>24</xdr:col>
      <xdr:colOff>152400</xdr:colOff>
      <xdr:row>98</xdr:row>
      <xdr:rowOff>46134</xdr:rowOff>
    </xdr:to>
    <xdr:cxnSp macro="">
      <xdr:nvCxnSpPr>
        <xdr:cNvPr id="225" name="直線コネクタ 224"/>
        <xdr:cNvCxnSpPr/>
      </xdr:nvCxnSpPr>
      <xdr:spPr>
        <a:xfrm>
          <a:off x="4546600" y="16848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150499</xdr:rowOff>
    </xdr:from>
    <xdr:ext cx="534377" cy="259045"/>
    <xdr:sp macro="" textlink="">
      <xdr:nvSpPr>
        <xdr:cNvPr id="226" name="衛生費最大値テキスト"/>
        <xdr:cNvSpPr txBox="1"/>
      </xdr:nvSpPr>
      <xdr:spPr>
        <a:xfrm>
          <a:off x="4686300" y="1523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84,695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32372</xdr:rowOff>
    </xdr:from>
    <xdr:to>
      <xdr:col>24</xdr:col>
      <xdr:colOff>152400</xdr:colOff>
      <xdr:row>90</xdr:row>
      <xdr:rowOff>32372</xdr:rowOff>
    </xdr:to>
    <xdr:cxnSp macro="">
      <xdr:nvCxnSpPr>
        <xdr:cNvPr id="227" name="直線コネクタ 226"/>
        <xdr:cNvCxnSpPr/>
      </xdr:nvCxnSpPr>
      <xdr:spPr>
        <a:xfrm>
          <a:off x="4546600" y="15462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124430</xdr:rowOff>
    </xdr:from>
    <xdr:to>
      <xdr:col>24</xdr:col>
      <xdr:colOff>63500</xdr:colOff>
      <xdr:row>95</xdr:row>
      <xdr:rowOff>66159</xdr:rowOff>
    </xdr:to>
    <xdr:cxnSp macro="">
      <xdr:nvCxnSpPr>
        <xdr:cNvPr id="228" name="直線コネクタ 227"/>
        <xdr:cNvCxnSpPr/>
      </xdr:nvCxnSpPr>
      <xdr:spPr>
        <a:xfrm flipV="1">
          <a:off x="3797300" y="16240730"/>
          <a:ext cx="838200" cy="11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98280</xdr:rowOff>
    </xdr:from>
    <xdr:ext cx="534377" cy="259045"/>
    <xdr:sp macro="" textlink="">
      <xdr:nvSpPr>
        <xdr:cNvPr id="229" name="衛生費平均値テキスト"/>
        <xdr:cNvSpPr txBox="1"/>
      </xdr:nvSpPr>
      <xdr:spPr>
        <a:xfrm>
          <a:off x="4686300" y="163860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119853</xdr:rowOff>
    </xdr:from>
    <xdr:to>
      <xdr:col>24</xdr:col>
      <xdr:colOff>114300</xdr:colOff>
      <xdr:row>96</xdr:row>
      <xdr:rowOff>50003</xdr:rowOff>
    </xdr:to>
    <xdr:sp macro="" textlink="">
      <xdr:nvSpPr>
        <xdr:cNvPr id="230" name="フローチャート: 判断 229"/>
        <xdr:cNvSpPr/>
      </xdr:nvSpPr>
      <xdr:spPr>
        <a:xfrm>
          <a:off x="4584700" y="164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66159</xdr:rowOff>
    </xdr:from>
    <xdr:to>
      <xdr:col>19</xdr:col>
      <xdr:colOff>177800</xdr:colOff>
      <xdr:row>96</xdr:row>
      <xdr:rowOff>26177</xdr:rowOff>
    </xdr:to>
    <xdr:cxnSp macro="">
      <xdr:nvCxnSpPr>
        <xdr:cNvPr id="231" name="直線コネクタ 230"/>
        <xdr:cNvCxnSpPr/>
      </xdr:nvCxnSpPr>
      <xdr:spPr>
        <a:xfrm flipV="1">
          <a:off x="2908300" y="16353909"/>
          <a:ext cx="889000" cy="13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120447</xdr:rowOff>
    </xdr:from>
    <xdr:to>
      <xdr:col>20</xdr:col>
      <xdr:colOff>38100</xdr:colOff>
      <xdr:row>97</xdr:row>
      <xdr:rowOff>50597</xdr:rowOff>
    </xdr:to>
    <xdr:sp macro="" textlink="">
      <xdr:nvSpPr>
        <xdr:cNvPr id="232" name="フローチャート: 判断 231"/>
        <xdr:cNvSpPr/>
      </xdr:nvSpPr>
      <xdr:spPr>
        <a:xfrm>
          <a:off x="3746500" y="1657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41724</xdr:rowOff>
    </xdr:from>
    <xdr:ext cx="534377" cy="259045"/>
    <xdr:sp macro="" textlink="">
      <xdr:nvSpPr>
        <xdr:cNvPr id="233" name="テキスト ボックス 232"/>
        <xdr:cNvSpPr txBox="1"/>
      </xdr:nvSpPr>
      <xdr:spPr>
        <a:xfrm>
          <a:off x="3530111" y="1667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26177</xdr:rowOff>
    </xdr:from>
    <xdr:to>
      <xdr:col>15</xdr:col>
      <xdr:colOff>50800</xdr:colOff>
      <xdr:row>96</xdr:row>
      <xdr:rowOff>110965</xdr:rowOff>
    </xdr:to>
    <xdr:cxnSp macro="">
      <xdr:nvCxnSpPr>
        <xdr:cNvPr id="234" name="直線コネクタ 233"/>
        <xdr:cNvCxnSpPr/>
      </xdr:nvCxnSpPr>
      <xdr:spPr>
        <a:xfrm flipV="1">
          <a:off x="2019300" y="16485377"/>
          <a:ext cx="889000" cy="8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145112</xdr:rowOff>
    </xdr:from>
    <xdr:to>
      <xdr:col>15</xdr:col>
      <xdr:colOff>101600</xdr:colOff>
      <xdr:row>97</xdr:row>
      <xdr:rowOff>75262</xdr:rowOff>
    </xdr:to>
    <xdr:sp macro="" textlink="">
      <xdr:nvSpPr>
        <xdr:cNvPr id="235" name="フローチャート: 判断 234"/>
        <xdr:cNvSpPr/>
      </xdr:nvSpPr>
      <xdr:spPr>
        <a:xfrm>
          <a:off x="2857500" y="16604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66389</xdr:rowOff>
    </xdr:from>
    <xdr:ext cx="534377" cy="259045"/>
    <xdr:sp macro="" textlink="">
      <xdr:nvSpPr>
        <xdr:cNvPr id="236" name="テキスト ボックス 235"/>
        <xdr:cNvSpPr txBox="1"/>
      </xdr:nvSpPr>
      <xdr:spPr>
        <a:xfrm>
          <a:off x="2641111" y="1669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104449</xdr:rowOff>
    </xdr:from>
    <xdr:to>
      <xdr:col>10</xdr:col>
      <xdr:colOff>114300</xdr:colOff>
      <xdr:row>96</xdr:row>
      <xdr:rowOff>110965</xdr:rowOff>
    </xdr:to>
    <xdr:cxnSp macro="">
      <xdr:nvCxnSpPr>
        <xdr:cNvPr id="237" name="直線コネクタ 236"/>
        <xdr:cNvCxnSpPr/>
      </xdr:nvCxnSpPr>
      <xdr:spPr>
        <a:xfrm>
          <a:off x="1130300" y="16563649"/>
          <a:ext cx="889000" cy="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80807</xdr:rowOff>
    </xdr:from>
    <xdr:to>
      <xdr:col>10</xdr:col>
      <xdr:colOff>165100</xdr:colOff>
      <xdr:row>97</xdr:row>
      <xdr:rowOff>10957</xdr:rowOff>
    </xdr:to>
    <xdr:sp macro="" textlink="">
      <xdr:nvSpPr>
        <xdr:cNvPr id="238" name="フローチャート: 判断 237"/>
        <xdr:cNvSpPr/>
      </xdr:nvSpPr>
      <xdr:spPr>
        <a:xfrm>
          <a:off x="1968500" y="165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2084</xdr:rowOff>
    </xdr:from>
    <xdr:ext cx="534377" cy="259045"/>
    <xdr:sp macro="" textlink="">
      <xdr:nvSpPr>
        <xdr:cNvPr id="239" name="テキスト ボックス 238"/>
        <xdr:cNvSpPr txBox="1"/>
      </xdr:nvSpPr>
      <xdr:spPr>
        <a:xfrm>
          <a:off x="1752111" y="1663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131671</xdr:rowOff>
    </xdr:from>
    <xdr:to>
      <xdr:col>6</xdr:col>
      <xdr:colOff>38100</xdr:colOff>
      <xdr:row>97</xdr:row>
      <xdr:rowOff>61821</xdr:rowOff>
    </xdr:to>
    <xdr:sp macro="" textlink="">
      <xdr:nvSpPr>
        <xdr:cNvPr id="240" name="フローチャート: 判断 239"/>
        <xdr:cNvSpPr/>
      </xdr:nvSpPr>
      <xdr:spPr>
        <a:xfrm>
          <a:off x="1079500" y="1659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52948</xdr:rowOff>
    </xdr:from>
    <xdr:ext cx="534377" cy="259045"/>
    <xdr:sp macro="" textlink="">
      <xdr:nvSpPr>
        <xdr:cNvPr id="241" name="テキスト ボックス 240"/>
        <xdr:cNvSpPr txBox="1"/>
      </xdr:nvSpPr>
      <xdr:spPr>
        <a:xfrm>
          <a:off x="863111" y="1668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73630</xdr:rowOff>
    </xdr:from>
    <xdr:to>
      <xdr:col>24</xdr:col>
      <xdr:colOff>114300</xdr:colOff>
      <xdr:row>95</xdr:row>
      <xdr:rowOff>3780</xdr:rowOff>
    </xdr:to>
    <xdr:sp macro="" textlink="">
      <xdr:nvSpPr>
        <xdr:cNvPr id="247" name="楕円 246"/>
        <xdr:cNvSpPr/>
      </xdr:nvSpPr>
      <xdr:spPr>
        <a:xfrm>
          <a:off x="4584700" y="1618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96507</xdr:rowOff>
    </xdr:from>
    <xdr:ext cx="534377" cy="259045"/>
    <xdr:sp macro="" textlink="">
      <xdr:nvSpPr>
        <xdr:cNvPr id="248" name="衛生費該当値テキスト"/>
        <xdr:cNvSpPr txBox="1"/>
      </xdr:nvSpPr>
      <xdr:spPr>
        <a:xfrm>
          <a:off x="4686300" y="1604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15359</xdr:rowOff>
    </xdr:from>
    <xdr:to>
      <xdr:col>20</xdr:col>
      <xdr:colOff>38100</xdr:colOff>
      <xdr:row>95</xdr:row>
      <xdr:rowOff>116959</xdr:rowOff>
    </xdr:to>
    <xdr:sp macro="" textlink="">
      <xdr:nvSpPr>
        <xdr:cNvPr id="249" name="楕円 248"/>
        <xdr:cNvSpPr/>
      </xdr:nvSpPr>
      <xdr:spPr>
        <a:xfrm>
          <a:off x="3746500" y="1630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133486</xdr:rowOff>
    </xdr:from>
    <xdr:ext cx="534377" cy="259045"/>
    <xdr:sp macro="" textlink="">
      <xdr:nvSpPr>
        <xdr:cNvPr id="250" name="テキスト ボックス 249"/>
        <xdr:cNvSpPr txBox="1"/>
      </xdr:nvSpPr>
      <xdr:spPr>
        <a:xfrm>
          <a:off x="3530111" y="1607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146827</xdr:rowOff>
    </xdr:from>
    <xdr:to>
      <xdr:col>15</xdr:col>
      <xdr:colOff>101600</xdr:colOff>
      <xdr:row>96</xdr:row>
      <xdr:rowOff>76977</xdr:rowOff>
    </xdr:to>
    <xdr:sp macro="" textlink="">
      <xdr:nvSpPr>
        <xdr:cNvPr id="251" name="楕円 250"/>
        <xdr:cNvSpPr/>
      </xdr:nvSpPr>
      <xdr:spPr>
        <a:xfrm>
          <a:off x="2857500" y="1643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93504</xdr:rowOff>
    </xdr:from>
    <xdr:ext cx="534377" cy="259045"/>
    <xdr:sp macro="" textlink="">
      <xdr:nvSpPr>
        <xdr:cNvPr id="252" name="テキスト ボックス 251"/>
        <xdr:cNvSpPr txBox="1"/>
      </xdr:nvSpPr>
      <xdr:spPr>
        <a:xfrm>
          <a:off x="2641111" y="1620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60165</xdr:rowOff>
    </xdr:from>
    <xdr:to>
      <xdr:col>10</xdr:col>
      <xdr:colOff>165100</xdr:colOff>
      <xdr:row>96</xdr:row>
      <xdr:rowOff>161765</xdr:rowOff>
    </xdr:to>
    <xdr:sp macro="" textlink="">
      <xdr:nvSpPr>
        <xdr:cNvPr id="253" name="楕円 252"/>
        <xdr:cNvSpPr/>
      </xdr:nvSpPr>
      <xdr:spPr>
        <a:xfrm>
          <a:off x="1968500" y="1651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6842</xdr:rowOff>
    </xdr:from>
    <xdr:ext cx="534377" cy="259045"/>
    <xdr:sp macro="" textlink="">
      <xdr:nvSpPr>
        <xdr:cNvPr id="254" name="テキスト ボックス 253"/>
        <xdr:cNvSpPr txBox="1"/>
      </xdr:nvSpPr>
      <xdr:spPr>
        <a:xfrm>
          <a:off x="1752111" y="1629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53649</xdr:rowOff>
    </xdr:from>
    <xdr:to>
      <xdr:col>6</xdr:col>
      <xdr:colOff>38100</xdr:colOff>
      <xdr:row>96</xdr:row>
      <xdr:rowOff>155249</xdr:rowOff>
    </xdr:to>
    <xdr:sp macro="" textlink="">
      <xdr:nvSpPr>
        <xdr:cNvPr id="255" name="楕円 254"/>
        <xdr:cNvSpPr/>
      </xdr:nvSpPr>
      <xdr:spPr>
        <a:xfrm>
          <a:off x="1079500" y="1651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326</xdr:rowOff>
    </xdr:from>
    <xdr:ext cx="534377" cy="259045"/>
    <xdr:sp macro="" textlink="">
      <xdr:nvSpPr>
        <xdr:cNvPr id="256" name="テキスト ボックス 255"/>
        <xdr:cNvSpPr txBox="1"/>
      </xdr:nvSpPr>
      <xdr:spPr>
        <a:xfrm>
          <a:off x="863111" y="1628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0" name="テキスト ボックス 269"/>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2" name="テキスト ボックス 271"/>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4" name="テキスト ボックス 273"/>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6" name="テキスト ボックス 27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25400</xdr:rowOff>
    </xdr:from>
    <xdr:to>
      <xdr:col>54</xdr:col>
      <xdr:colOff>189865</xdr:colOff>
      <xdr:row>38</xdr:row>
      <xdr:rowOff>139700</xdr:rowOff>
    </xdr:to>
    <xdr:cxnSp macro="">
      <xdr:nvCxnSpPr>
        <xdr:cNvPr id="278" name="直線コネクタ 277"/>
        <xdr:cNvCxnSpPr/>
      </xdr:nvCxnSpPr>
      <xdr:spPr>
        <a:xfrm flipV="1">
          <a:off x="10475595" y="5168900"/>
          <a:ext cx="127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9"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143527</xdr:rowOff>
    </xdr:from>
    <xdr:ext cx="469744" cy="259045"/>
    <xdr:sp macro="" textlink="">
      <xdr:nvSpPr>
        <xdr:cNvPr id="281" name="労働費最大値テキスト"/>
        <xdr:cNvSpPr txBox="1"/>
      </xdr:nvSpPr>
      <xdr:spPr>
        <a:xfrm>
          <a:off x="10528300" y="494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25400</xdr:rowOff>
    </xdr:from>
    <xdr:to>
      <xdr:col>55</xdr:col>
      <xdr:colOff>88900</xdr:colOff>
      <xdr:row>30</xdr:row>
      <xdr:rowOff>25400</xdr:rowOff>
    </xdr:to>
    <xdr:cxnSp macro="">
      <xdr:nvCxnSpPr>
        <xdr:cNvPr id="282" name="直線コネクタ 281"/>
        <xdr:cNvCxnSpPr/>
      </xdr:nvCxnSpPr>
      <xdr:spPr>
        <a:xfrm>
          <a:off x="10388600" y="516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85751</xdr:rowOff>
    </xdr:from>
    <xdr:to>
      <xdr:col>55</xdr:col>
      <xdr:colOff>0</xdr:colOff>
      <xdr:row>37</xdr:row>
      <xdr:rowOff>139700</xdr:rowOff>
    </xdr:to>
    <xdr:cxnSp macro="">
      <xdr:nvCxnSpPr>
        <xdr:cNvPr id="283" name="直線コネクタ 282"/>
        <xdr:cNvCxnSpPr/>
      </xdr:nvCxnSpPr>
      <xdr:spPr>
        <a:xfrm flipV="1">
          <a:off x="9639300" y="6429401"/>
          <a:ext cx="838200" cy="5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104462</xdr:rowOff>
    </xdr:from>
    <xdr:ext cx="378565" cy="259045"/>
    <xdr:sp macro="" textlink="">
      <xdr:nvSpPr>
        <xdr:cNvPr id="284" name="労働費平均値テキスト"/>
        <xdr:cNvSpPr txBox="1"/>
      </xdr:nvSpPr>
      <xdr:spPr>
        <a:xfrm>
          <a:off x="10528300" y="61052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81585</xdr:rowOff>
    </xdr:from>
    <xdr:to>
      <xdr:col>55</xdr:col>
      <xdr:colOff>50800</xdr:colOff>
      <xdr:row>37</xdr:row>
      <xdr:rowOff>11735</xdr:rowOff>
    </xdr:to>
    <xdr:sp macro="" textlink="">
      <xdr:nvSpPr>
        <xdr:cNvPr id="285" name="フローチャート: 判断 284"/>
        <xdr:cNvSpPr/>
      </xdr:nvSpPr>
      <xdr:spPr>
        <a:xfrm>
          <a:off x="10426700" y="62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139700</xdr:rowOff>
    </xdr:from>
    <xdr:to>
      <xdr:col>50</xdr:col>
      <xdr:colOff>114300</xdr:colOff>
      <xdr:row>38</xdr:row>
      <xdr:rowOff>130556</xdr:rowOff>
    </xdr:to>
    <xdr:cxnSp macro="">
      <xdr:nvCxnSpPr>
        <xdr:cNvPr id="286" name="直線コネクタ 285"/>
        <xdr:cNvCxnSpPr/>
      </xdr:nvCxnSpPr>
      <xdr:spPr>
        <a:xfrm flipV="1">
          <a:off x="8750300" y="6483350"/>
          <a:ext cx="889000" cy="16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80670</xdr:rowOff>
    </xdr:from>
    <xdr:to>
      <xdr:col>50</xdr:col>
      <xdr:colOff>165100</xdr:colOff>
      <xdr:row>37</xdr:row>
      <xdr:rowOff>10820</xdr:rowOff>
    </xdr:to>
    <xdr:sp macro="" textlink="">
      <xdr:nvSpPr>
        <xdr:cNvPr id="287" name="フローチャート: 判断 286"/>
        <xdr:cNvSpPr/>
      </xdr:nvSpPr>
      <xdr:spPr>
        <a:xfrm>
          <a:off x="9588500" y="62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27347</xdr:rowOff>
    </xdr:from>
    <xdr:ext cx="378565" cy="259045"/>
    <xdr:sp macro="" textlink="">
      <xdr:nvSpPr>
        <xdr:cNvPr id="288" name="テキスト ボックス 287"/>
        <xdr:cNvSpPr txBox="1"/>
      </xdr:nvSpPr>
      <xdr:spPr>
        <a:xfrm>
          <a:off x="9450017" y="6028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130556</xdr:rowOff>
    </xdr:from>
    <xdr:to>
      <xdr:col>45</xdr:col>
      <xdr:colOff>177800</xdr:colOff>
      <xdr:row>38</xdr:row>
      <xdr:rowOff>131013</xdr:rowOff>
    </xdr:to>
    <xdr:cxnSp macro="">
      <xdr:nvCxnSpPr>
        <xdr:cNvPr id="289" name="直線コネクタ 288"/>
        <xdr:cNvCxnSpPr/>
      </xdr:nvCxnSpPr>
      <xdr:spPr>
        <a:xfrm flipV="1">
          <a:off x="7861300" y="6645656"/>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62840</xdr:rowOff>
    </xdr:from>
    <xdr:to>
      <xdr:col>46</xdr:col>
      <xdr:colOff>38100</xdr:colOff>
      <xdr:row>36</xdr:row>
      <xdr:rowOff>164440</xdr:rowOff>
    </xdr:to>
    <xdr:sp macro="" textlink="">
      <xdr:nvSpPr>
        <xdr:cNvPr id="290" name="フローチャート: 判断 289"/>
        <xdr:cNvSpPr/>
      </xdr:nvSpPr>
      <xdr:spPr>
        <a:xfrm>
          <a:off x="86995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9517</xdr:rowOff>
    </xdr:from>
    <xdr:ext cx="378565" cy="259045"/>
    <xdr:sp macro="" textlink="">
      <xdr:nvSpPr>
        <xdr:cNvPr id="291" name="テキスト ボックス 290"/>
        <xdr:cNvSpPr txBox="1"/>
      </xdr:nvSpPr>
      <xdr:spPr>
        <a:xfrm>
          <a:off x="8561017" y="6010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130099</xdr:rowOff>
    </xdr:from>
    <xdr:to>
      <xdr:col>41</xdr:col>
      <xdr:colOff>50800</xdr:colOff>
      <xdr:row>38</xdr:row>
      <xdr:rowOff>131013</xdr:rowOff>
    </xdr:to>
    <xdr:cxnSp macro="">
      <xdr:nvCxnSpPr>
        <xdr:cNvPr id="292" name="直線コネクタ 291"/>
        <xdr:cNvCxnSpPr/>
      </xdr:nvCxnSpPr>
      <xdr:spPr>
        <a:xfrm>
          <a:off x="6972300" y="6645199"/>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51867</xdr:rowOff>
    </xdr:from>
    <xdr:to>
      <xdr:col>41</xdr:col>
      <xdr:colOff>101600</xdr:colOff>
      <xdr:row>36</xdr:row>
      <xdr:rowOff>153467</xdr:rowOff>
    </xdr:to>
    <xdr:sp macro="" textlink="">
      <xdr:nvSpPr>
        <xdr:cNvPr id="293" name="フローチャート: 判断 292"/>
        <xdr:cNvSpPr/>
      </xdr:nvSpPr>
      <xdr:spPr>
        <a:xfrm>
          <a:off x="78105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169994</xdr:rowOff>
    </xdr:from>
    <xdr:ext cx="378565" cy="259045"/>
    <xdr:sp macro="" textlink="">
      <xdr:nvSpPr>
        <xdr:cNvPr id="294" name="テキスト ボックス 293"/>
        <xdr:cNvSpPr txBox="1"/>
      </xdr:nvSpPr>
      <xdr:spPr>
        <a:xfrm>
          <a:off x="7672017" y="5999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167996</xdr:rowOff>
    </xdr:from>
    <xdr:to>
      <xdr:col>36</xdr:col>
      <xdr:colOff>165100</xdr:colOff>
      <xdr:row>36</xdr:row>
      <xdr:rowOff>98146</xdr:rowOff>
    </xdr:to>
    <xdr:sp macro="" textlink="">
      <xdr:nvSpPr>
        <xdr:cNvPr id="295" name="フローチャート: 判断 294"/>
        <xdr:cNvSpPr/>
      </xdr:nvSpPr>
      <xdr:spPr>
        <a:xfrm>
          <a:off x="6921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114673</xdr:rowOff>
    </xdr:from>
    <xdr:ext cx="378565" cy="259045"/>
    <xdr:sp macro="" textlink="">
      <xdr:nvSpPr>
        <xdr:cNvPr id="296" name="テキスト ボックス 295"/>
        <xdr:cNvSpPr txBox="1"/>
      </xdr:nvSpPr>
      <xdr:spPr>
        <a:xfrm>
          <a:off x="6783017" y="594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34951</xdr:rowOff>
    </xdr:from>
    <xdr:to>
      <xdr:col>55</xdr:col>
      <xdr:colOff>50800</xdr:colOff>
      <xdr:row>37</xdr:row>
      <xdr:rowOff>136551</xdr:rowOff>
    </xdr:to>
    <xdr:sp macro="" textlink="">
      <xdr:nvSpPr>
        <xdr:cNvPr id="302" name="楕円 301"/>
        <xdr:cNvSpPr/>
      </xdr:nvSpPr>
      <xdr:spPr>
        <a:xfrm>
          <a:off x="10426700" y="637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13378</xdr:rowOff>
    </xdr:from>
    <xdr:ext cx="378565" cy="259045"/>
    <xdr:sp macro="" textlink="">
      <xdr:nvSpPr>
        <xdr:cNvPr id="303" name="労働費該当値テキスト"/>
        <xdr:cNvSpPr txBox="1"/>
      </xdr:nvSpPr>
      <xdr:spPr>
        <a:xfrm>
          <a:off x="10528300" y="6357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88900</xdr:rowOff>
    </xdr:from>
    <xdr:to>
      <xdr:col>50</xdr:col>
      <xdr:colOff>165100</xdr:colOff>
      <xdr:row>38</xdr:row>
      <xdr:rowOff>19050</xdr:rowOff>
    </xdr:to>
    <xdr:sp macro="" textlink="">
      <xdr:nvSpPr>
        <xdr:cNvPr id="304" name="楕円 303"/>
        <xdr:cNvSpPr/>
      </xdr:nvSpPr>
      <xdr:spPr>
        <a:xfrm>
          <a:off x="9588500" y="643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10177</xdr:rowOff>
    </xdr:from>
    <xdr:ext cx="378565" cy="259045"/>
    <xdr:sp macro="" textlink="">
      <xdr:nvSpPr>
        <xdr:cNvPr id="305" name="テキスト ボックス 304"/>
        <xdr:cNvSpPr txBox="1"/>
      </xdr:nvSpPr>
      <xdr:spPr>
        <a:xfrm>
          <a:off x="9450017" y="6525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79756</xdr:rowOff>
    </xdr:from>
    <xdr:to>
      <xdr:col>46</xdr:col>
      <xdr:colOff>38100</xdr:colOff>
      <xdr:row>39</xdr:row>
      <xdr:rowOff>9906</xdr:rowOff>
    </xdr:to>
    <xdr:sp macro="" textlink="">
      <xdr:nvSpPr>
        <xdr:cNvPr id="306" name="楕円 305"/>
        <xdr:cNvSpPr/>
      </xdr:nvSpPr>
      <xdr:spPr>
        <a:xfrm>
          <a:off x="8699500" y="65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1033</xdr:rowOff>
    </xdr:from>
    <xdr:ext cx="313932" cy="259045"/>
    <xdr:sp macro="" textlink="">
      <xdr:nvSpPr>
        <xdr:cNvPr id="307" name="テキスト ボックス 306"/>
        <xdr:cNvSpPr txBox="1"/>
      </xdr:nvSpPr>
      <xdr:spPr>
        <a:xfrm>
          <a:off x="8593333" y="66875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80213</xdr:rowOff>
    </xdr:from>
    <xdr:to>
      <xdr:col>41</xdr:col>
      <xdr:colOff>101600</xdr:colOff>
      <xdr:row>39</xdr:row>
      <xdr:rowOff>10363</xdr:rowOff>
    </xdr:to>
    <xdr:sp macro="" textlink="">
      <xdr:nvSpPr>
        <xdr:cNvPr id="308" name="楕円 307"/>
        <xdr:cNvSpPr/>
      </xdr:nvSpPr>
      <xdr:spPr>
        <a:xfrm>
          <a:off x="7810500" y="659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1490</xdr:rowOff>
    </xdr:from>
    <xdr:ext cx="313932" cy="259045"/>
    <xdr:sp macro="" textlink="">
      <xdr:nvSpPr>
        <xdr:cNvPr id="309" name="テキスト ボックス 308"/>
        <xdr:cNvSpPr txBox="1"/>
      </xdr:nvSpPr>
      <xdr:spPr>
        <a:xfrm>
          <a:off x="7704333" y="66880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79299</xdr:rowOff>
    </xdr:from>
    <xdr:to>
      <xdr:col>36</xdr:col>
      <xdr:colOff>165100</xdr:colOff>
      <xdr:row>39</xdr:row>
      <xdr:rowOff>9449</xdr:rowOff>
    </xdr:to>
    <xdr:sp macro="" textlink="">
      <xdr:nvSpPr>
        <xdr:cNvPr id="310" name="楕円 309"/>
        <xdr:cNvSpPr/>
      </xdr:nvSpPr>
      <xdr:spPr>
        <a:xfrm>
          <a:off x="6921500" y="659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576</xdr:rowOff>
    </xdr:from>
    <xdr:ext cx="313932" cy="259045"/>
    <xdr:sp macro="" textlink="">
      <xdr:nvSpPr>
        <xdr:cNvPr id="311" name="テキスト ボックス 310"/>
        <xdr:cNvSpPr txBox="1"/>
      </xdr:nvSpPr>
      <xdr:spPr>
        <a:xfrm>
          <a:off x="6815333" y="66871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2" name="直線コネクタ 32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3" name="テキスト ボックス 32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4" name="直線コネクタ 32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5" name="テキスト ボックス 324"/>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6" name="直線コネクタ 32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27" name="テキスト ボックス 326"/>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8" name="直線コネクタ 32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29" name="テキスト ボックス 328"/>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0" name="直線コネクタ 32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1" name="テキスト ボックス 33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168458</xdr:rowOff>
    </xdr:from>
    <xdr:to>
      <xdr:col>54</xdr:col>
      <xdr:colOff>189865</xdr:colOff>
      <xdr:row>58</xdr:row>
      <xdr:rowOff>137963</xdr:rowOff>
    </xdr:to>
    <xdr:cxnSp macro="">
      <xdr:nvCxnSpPr>
        <xdr:cNvPr id="333" name="直線コネクタ 332"/>
        <xdr:cNvCxnSpPr/>
      </xdr:nvCxnSpPr>
      <xdr:spPr>
        <a:xfrm flipV="1">
          <a:off x="10475595" y="8740958"/>
          <a:ext cx="1270" cy="134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141790</xdr:rowOff>
    </xdr:from>
    <xdr:ext cx="313932" cy="259045"/>
    <xdr:sp macro="" textlink="">
      <xdr:nvSpPr>
        <xdr:cNvPr id="334" name="農林水産業費最小値テキスト"/>
        <xdr:cNvSpPr txBox="1"/>
      </xdr:nvSpPr>
      <xdr:spPr>
        <a:xfrm>
          <a:off x="10528300" y="1008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137963</xdr:rowOff>
    </xdr:from>
    <xdr:to>
      <xdr:col>55</xdr:col>
      <xdr:colOff>88900</xdr:colOff>
      <xdr:row>58</xdr:row>
      <xdr:rowOff>137963</xdr:rowOff>
    </xdr:to>
    <xdr:cxnSp macro="">
      <xdr:nvCxnSpPr>
        <xdr:cNvPr id="335" name="直線コネクタ 334"/>
        <xdr:cNvCxnSpPr/>
      </xdr:nvCxnSpPr>
      <xdr:spPr>
        <a:xfrm>
          <a:off x="10388600" y="1008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115135</xdr:rowOff>
    </xdr:from>
    <xdr:ext cx="534377" cy="259045"/>
    <xdr:sp macro="" textlink="">
      <xdr:nvSpPr>
        <xdr:cNvPr id="336" name="農林水産業費最大値テキスト"/>
        <xdr:cNvSpPr txBox="1"/>
      </xdr:nvSpPr>
      <xdr:spPr>
        <a:xfrm>
          <a:off x="10528300" y="851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168458</xdr:rowOff>
    </xdr:from>
    <xdr:to>
      <xdr:col>55</xdr:col>
      <xdr:colOff>88900</xdr:colOff>
      <xdr:row>50</xdr:row>
      <xdr:rowOff>168458</xdr:rowOff>
    </xdr:to>
    <xdr:cxnSp macro="">
      <xdr:nvCxnSpPr>
        <xdr:cNvPr id="337" name="直線コネクタ 336"/>
        <xdr:cNvCxnSpPr/>
      </xdr:nvCxnSpPr>
      <xdr:spPr>
        <a:xfrm>
          <a:off x="10388600" y="8740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116703</xdr:rowOff>
    </xdr:from>
    <xdr:to>
      <xdr:col>55</xdr:col>
      <xdr:colOff>0</xdr:colOff>
      <xdr:row>56</xdr:row>
      <xdr:rowOff>133345</xdr:rowOff>
    </xdr:to>
    <xdr:cxnSp macro="">
      <xdr:nvCxnSpPr>
        <xdr:cNvPr id="338" name="直線コネクタ 337"/>
        <xdr:cNvCxnSpPr/>
      </xdr:nvCxnSpPr>
      <xdr:spPr>
        <a:xfrm flipV="1">
          <a:off x="9639300" y="9717903"/>
          <a:ext cx="838200" cy="1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45245</xdr:rowOff>
    </xdr:from>
    <xdr:ext cx="469744" cy="259045"/>
    <xdr:sp macro="" textlink="">
      <xdr:nvSpPr>
        <xdr:cNvPr id="339" name="農林水産業費平均値テキスト"/>
        <xdr:cNvSpPr txBox="1"/>
      </xdr:nvSpPr>
      <xdr:spPr>
        <a:xfrm>
          <a:off x="10528300" y="98178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66818</xdr:rowOff>
    </xdr:from>
    <xdr:to>
      <xdr:col>55</xdr:col>
      <xdr:colOff>50800</xdr:colOff>
      <xdr:row>57</xdr:row>
      <xdr:rowOff>168418</xdr:rowOff>
    </xdr:to>
    <xdr:sp macro="" textlink="">
      <xdr:nvSpPr>
        <xdr:cNvPr id="340" name="フローチャート: 判断 339"/>
        <xdr:cNvSpPr/>
      </xdr:nvSpPr>
      <xdr:spPr>
        <a:xfrm>
          <a:off x="10426700" y="983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130921</xdr:rowOff>
    </xdr:from>
    <xdr:to>
      <xdr:col>50</xdr:col>
      <xdr:colOff>114300</xdr:colOff>
      <xdr:row>56</xdr:row>
      <xdr:rowOff>133345</xdr:rowOff>
    </xdr:to>
    <xdr:cxnSp macro="">
      <xdr:nvCxnSpPr>
        <xdr:cNvPr id="341" name="直線コネクタ 340"/>
        <xdr:cNvCxnSpPr/>
      </xdr:nvCxnSpPr>
      <xdr:spPr>
        <a:xfrm>
          <a:off x="8750300" y="9732121"/>
          <a:ext cx="889000" cy="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65949</xdr:rowOff>
    </xdr:from>
    <xdr:to>
      <xdr:col>50</xdr:col>
      <xdr:colOff>165100</xdr:colOff>
      <xdr:row>57</xdr:row>
      <xdr:rowOff>167549</xdr:rowOff>
    </xdr:to>
    <xdr:sp macro="" textlink="">
      <xdr:nvSpPr>
        <xdr:cNvPr id="342" name="フローチャート: 判断 341"/>
        <xdr:cNvSpPr/>
      </xdr:nvSpPr>
      <xdr:spPr>
        <a:xfrm>
          <a:off x="9588500" y="983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158676</xdr:rowOff>
    </xdr:from>
    <xdr:ext cx="469744" cy="259045"/>
    <xdr:sp macro="" textlink="">
      <xdr:nvSpPr>
        <xdr:cNvPr id="343" name="テキスト ボックス 342"/>
        <xdr:cNvSpPr txBox="1"/>
      </xdr:nvSpPr>
      <xdr:spPr>
        <a:xfrm>
          <a:off x="9404428" y="993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130921</xdr:rowOff>
    </xdr:from>
    <xdr:to>
      <xdr:col>45</xdr:col>
      <xdr:colOff>177800</xdr:colOff>
      <xdr:row>56</xdr:row>
      <xdr:rowOff>146466</xdr:rowOff>
    </xdr:to>
    <xdr:cxnSp macro="">
      <xdr:nvCxnSpPr>
        <xdr:cNvPr id="344" name="直線コネクタ 343"/>
        <xdr:cNvCxnSpPr/>
      </xdr:nvCxnSpPr>
      <xdr:spPr>
        <a:xfrm flipV="1">
          <a:off x="7861300" y="9732121"/>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80350</xdr:rowOff>
    </xdr:from>
    <xdr:to>
      <xdr:col>46</xdr:col>
      <xdr:colOff>38100</xdr:colOff>
      <xdr:row>58</xdr:row>
      <xdr:rowOff>10500</xdr:rowOff>
    </xdr:to>
    <xdr:sp macro="" textlink="">
      <xdr:nvSpPr>
        <xdr:cNvPr id="345" name="フローチャート: 判断 344"/>
        <xdr:cNvSpPr/>
      </xdr:nvSpPr>
      <xdr:spPr>
        <a:xfrm>
          <a:off x="8699500" y="985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1627</xdr:rowOff>
    </xdr:from>
    <xdr:ext cx="469744" cy="259045"/>
    <xdr:sp macro="" textlink="">
      <xdr:nvSpPr>
        <xdr:cNvPr id="346" name="テキスト ボックス 345"/>
        <xdr:cNvSpPr txBox="1"/>
      </xdr:nvSpPr>
      <xdr:spPr>
        <a:xfrm>
          <a:off x="8515428" y="99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146466</xdr:rowOff>
    </xdr:from>
    <xdr:to>
      <xdr:col>41</xdr:col>
      <xdr:colOff>50800</xdr:colOff>
      <xdr:row>56</xdr:row>
      <xdr:rowOff>160045</xdr:rowOff>
    </xdr:to>
    <xdr:cxnSp macro="">
      <xdr:nvCxnSpPr>
        <xdr:cNvPr id="347" name="直線コネクタ 346"/>
        <xdr:cNvCxnSpPr/>
      </xdr:nvCxnSpPr>
      <xdr:spPr>
        <a:xfrm flipV="1">
          <a:off x="6972300" y="9747666"/>
          <a:ext cx="889000" cy="1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78659</xdr:rowOff>
    </xdr:from>
    <xdr:to>
      <xdr:col>41</xdr:col>
      <xdr:colOff>101600</xdr:colOff>
      <xdr:row>58</xdr:row>
      <xdr:rowOff>8809</xdr:rowOff>
    </xdr:to>
    <xdr:sp macro="" textlink="">
      <xdr:nvSpPr>
        <xdr:cNvPr id="348" name="フローチャート: 判断 347"/>
        <xdr:cNvSpPr/>
      </xdr:nvSpPr>
      <xdr:spPr>
        <a:xfrm>
          <a:off x="78105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171386</xdr:rowOff>
    </xdr:from>
    <xdr:ext cx="469744" cy="259045"/>
    <xdr:sp macro="" textlink="">
      <xdr:nvSpPr>
        <xdr:cNvPr id="349" name="テキスト ボックス 348"/>
        <xdr:cNvSpPr txBox="1"/>
      </xdr:nvSpPr>
      <xdr:spPr>
        <a:xfrm>
          <a:off x="7626428" y="994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58679</xdr:rowOff>
    </xdr:from>
    <xdr:to>
      <xdr:col>36</xdr:col>
      <xdr:colOff>165100</xdr:colOff>
      <xdr:row>57</xdr:row>
      <xdr:rowOff>160279</xdr:rowOff>
    </xdr:to>
    <xdr:sp macro="" textlink="">
      <xdr:nvSpPr>
        <xdr:cNvPr id="350" name="フローチャート: 判断 349"/>
        <xdr:cNvSpPr/>
      </xdr:nvSpPr>
      <xdr:spPr>
        <a:xfrm>
          <a:off x="6921500" y="983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151406</xdr:rowOff>
    </xdr:from>
    <xdr:ext cx="469744" cy="259045"/>
    <xdr:sp macro="" textlink="">
      <xdr:nvSpPr>
        <xdr:cNvPr id="351" name="テキスト ボックス 350"/>
        <xdr:cNvSpPr txBox="1"/>
      </xdr:nvSpPr>
      <xdr:spPr>
        <a:xfrm>
          <a:off x="6737428" y="9924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2" name="テキスト ボックス 35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3" name="テキスト ボックス 35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4" name="テキスト ボックス 35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5" name="テキスト ボックス 35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6" name="テキスト ボックス 35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65903</xdr:rowOff>
    </xdr:from>
    <xdr:to>
      <xdr:col>55</xdr:col>
      <xdr:colOff>50800</xdr:colOff>
      <xdr:row>56</xdr:row>
      <xdr:rowOff>167503</xdr:rowOff>
    </xdr:to>
    <xdr:sp macro="" textlink="">
      <xdr:nvSpPr>
        <xdr:cNvPr id="357" name="楕円 356"/>
        <xdr:cNvSpPr/>
      </xdr:nvSpPr>
      <xdr:spPr>
        <a:xfrm>
          <a:off x="10426700" y="966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88780</xdr:rowOff>
    </xdr:from>
    <xdr:ext cx="469744" cy="259045"/>
    <xdr:sp macro="" textlink="">
      <xdr:nvSpPr>
        <xdr:cNvPr id="358" name="農林水産業費該当値テキスト"/>
        <xdr:cNvSpPr txBox="1"/>
      </xdr:nvSpPr>
      <xdr:spPr>
        <a:xfrm>
          <a:off x="10528300" y="9518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82545</xdr:rowOff>
    </xdr:from>
    <xdr:to>
      <xdr:col>50</xdr:col>
      <xdr:colOff>165100</xdr:colOff>
      <xdr:row>57</xdr:row>
      <xdr:rowOff>12695</xdr:rowOff>
    </xdr:to>
    <xdr:sp macro="" textlink="">
      <xdr:nvSpPr>
        <xdr:cNvPr id="359" name="楕円 358"/>
        <xdr:cNvSpPr/>
      </xdr:nvSpPr>
      <xdr:spPr>
        <a:xfrm>
          <a:off x="9588500" y="968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29222</xdr:rowOff>
    </xdr:from>
    <xdr:ext cx="469744" cy="259045"/>
    <xdr:sp macro="" textlink="">
      <xdr:nvSpPr>
        <xdr:cNvPr id="360" name="テキスト ボックス 359"/>
        <xdr:cNvSpPr txBox="1"/>
      </xdr:nvSpPr>
      <xdr:spPr>
        <a:xfrm>
          <a:off x="9404428" y="945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80121</xdr:rowOff>
    </xdr:from>
    <xdr:to>
      <xdr:col>46</xdr:col>
      <xdr:colOff>38100</xdr:colOff>
      <xdr:row>57</xdr:row>
      <xdr:rowOff>10271</xdr:rowOff>
    </xdr:to>
    <xdr:sp macro="" textlink="">
      <xdr:nvSpPr>
        <xdr:cNvPr id="361" name="楕円 360"/>
        <xdr:cNvSpPr/>
      </xdr:nvSpPr>
      <xdr:spPr>
        <a:xfrm>
          <a:off x="8699500" y="968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26798</xdr:rowOff>
    </xdr:from>
    <xdr:ext cx="469744" cy="259045"/>
    <xdr:sp macro="" textlink="">
      <xdr:nvSpPr>
        <xdr:cNvPr id="362" name="テキスト ボックス 361"/>
        <xdr:cNvSpPr txBox="1"/>
      </xdr:nvSpPr>
      <xdr:spPr>
        <a:xfrm>
          <a:off x="8515428" y="9456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95666</xdr:rowOff>
    </xdr:from>
    <xdr:to>
      <xdr:col>41</xdr:col>
      <xdr:colOff>101600</xdr:colOff>
      <xdr:row>57</xdr:row>
      <xdr:rowOff>25816</xdr:rowOff>
    </xdr:to>
    <xdr:sp macro="" textlink="">
      <xdr:nvSpPr>
        <xdr:cNvPr id="363" name="楕円 362"/>
        <xdr:cNvSpPr/>
      </xdr:nvSpPr>
      <xdr:spPr>
        <a:xfrm>
          <a:off x="7810500" y="969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42343</xdr:rowOff>
    </xdr:from>
    <xdr:ext cx="469744" cy="259045"/>
    <xdr:sp macro="" textlink="">
      <xdr:nvSpPr>
        <xdr:cNvPr id="364" name="テキスト ボックス 363"/>
        <xdr:cNvSpPr txBox="1"/>
      </xdr:nvSpPr>
      <xdr:spPr>
        <a:xfrm>
          <a:off x="7626428" y="947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109245</xdr:rowOff>
    </xdr:from>
    <xdr:to>
      <xdr:col>36</xdr:col>
      <xdr:colOff>165100</xdr:colOff>
      <xdr:row>57</xdr:row>
      <xdr:rowOff>39395</xdr:rowOff>
    </xdr:to>
    <xdr:sp macro="" textlink="">
      <xdr:nvSpPr>
        <xdr:cNvPr id="365" name="楕円 364"/>
        <xdr:cNvSpPr/>
      </xdr:nvSpPr>
      <xdr:spPr>
        <a:xfrm>
          <a:off x="6921500" y="971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55922</xdr:rowOff>
    </xdr:from>
    <xdr:ext cx="469744" cy="259045"/>
    <xdr:sp macro="" textlink="">
      <xdr:nvSpPr>
        <xdr:cNvPr id="366" name="テキスト ボックス 365"/>
        <xdr:cNvSpPr txBox="1"/>
      </xdr:nvSpPr>
      <xdr:spPr>
        <a:xfrm>
          <a:off x="6737428" y="948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7" name="正方形/長方形 36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8" name="正方形/長方形 36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9" name="正方形/長方形 36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0" name="正方形/長方形 36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1" name="正方形/長方形 37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2" name="正方形/長方形 37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3" name="正方形/長方形 37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7" name="直線コネクタ 37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8" name="テキスト ボックス 37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79" name="直線コネクタ 37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0" name="テキスト ボックス 37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1" name="直線コネクタ 38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2" name="テキスト ボックス 38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3" name="直線コネクタ 38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4" name="テキスト ボックス 38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5" name="直線コネクタ 38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6" name="テキスト ボックス 38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7" name="直線コネクタ 38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8" name="テキスト ボックス 387"/>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17252</xdr:rowOff>
    </xdr:from>
    <xdr:to>
      <xdr:col>54</xdr:col>
      <xdr:colOff>189865</xdr:colOff>
      <xdr:row>79</xdr:row>
      <xdr:rowOff>84885</xdr:rowOff>
    </xdr:to>
    <xdr:cxnSp macro="">
      <xdr:nvCxnSpPr>
        <xdr:cNvPr id="392" name="直線コネクタ 391"/>
        <xdr:cNvCxnSpPr/>
      </xdr:nvCxnSpPr>
      <xdr:spPr>
        <a:xfrm flipV="1">
          <a:off x="10475595" y="12190202"/>
          <a:ext cx="1270" cy="1439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88712</xdr:rowOff>
    </xdr:from>
    <xdr:ext cx="378565" cy="259045"/>
    <xdr:sp macro="" textlink="">
      <xdr:nvSpPr>
        <xdr:cNvPr id="393" name="商工費最小値テキスト"/>
        <xdr:cNvSpPr txBox="1"/>
      </xdr:nvSpPr>
      <xdr:spPr>
        <a:xfrm>
          <a:off x="10528300" y="13633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84885</xdr:rowOff>
    </xdr:from>
    <xdr:to>
      <xdr:col>55</xdr:col>
      <xdr:colOff>88900</xdr:colOff>
      <xdr:row>79</xdr:row>
      <xdr:rowOff>84885</xdr:rowOff>
    </xdr:to>
    <xdr:cxnSp macro="">
      <xdr:nvCxnSpPr>
        <xdr:cNvPr id="394" name="直線コネクタ 393"/>
        <xdr:cNvCxnSpPr/>
      </xdr:nvCxnSpPr>
      <xdr:spPr>
        <a:xfrm>
          <a:off x="10388600" y="1362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135379</xdr:rowOff>
    </xdr:from>
    <xdr:ext cx="534377" cy="259045"/>
    <xdr:sp macro="" textlink="">
      <xdr:nvSpPr>
        <xdr:cNvPr id="395" name="商工費最大値テキスト"/>
        <xdr:cNvSpPr txBox="1"/>
      </xdr:nvSpPr>
      <xdr:spPr>
        <a:xfrm>
          <a:off x="10528300" y="1196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17252</xdr:rowOff>
    </xdr:from>
    <xdr:to>
      <xdr:col>55</xdr:col>
      <xdr:colOff>88900</xdr:colOff>
      <xdr:row>71</xdr:row>
      <xdr:rowOff>17252</xdr:rowOff>
    </xdr:to>
    <xdr:cxnSp macro="">
      <xdr:nvCxnSpPr>
        <xdr:cNvPr id="396" name="直線コネクタ 395"/>
        <xdr:cNvCxnSpPr/>
      </xdr:nvCxnSpPr>
      <xdr:spPr>
        <a:xfrm>
          <a:off x="10388600" y="12190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28829</xdr:rowOff>
    </xdr:from>
    <xdr:to>
      <xdr:col>55</xdr:col>
      <xdr:colOff>0</xdr:colOff>
      <xdr:row>77</xdr:row>
      <xdr:rowOff>112677</xdr:rowOff>
    </xdr:to>
    <xdr:cxnSp macro="">
      <xdr:nvCxnSpPr>
        <xdr:cNvPr id="397" name="直線コネクタ 396"/>
        <xdr:cNvCxnSpPr/>
      </xdr:nvCxnSpPr>
      <xdr:spPr>
        <a:xfrm>
          <a:off x="9639300" y="13059029"/>
          <a:ext cx="838200" cy="255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158799</xdr:rowOff>
    </xdr:from>
    <xdr:ext cx="534377" cy="259045"/>
    <xdr:sp macro="" textlink="">
      <xdr:nvSpPr>
        <xdr:cNvPr id="398" name="商工費平均値テキスト"/>
        <xdr:cNvSpPr txBox="1"/>
      </xdr:nvSpPr>
      <xdr:spPr>
        <a:xfrm>
          <a:off x="10528300" y="13360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8922</xdr:rowOff>
    </xdr:from>
    <xdr:to>
      <xdr:col>55</xdr:col>
      <xdr:colOff>50800</xdr:colOff>
      <xdr:row>78</xdr:row>
      <xdr:rowOff>110522</xdr:rowOff>
    </xdr:to>
    <xdr:sp macro="" textlink="">
      <xdr:nvSpPr>
        <xdr:cNvPr id="399" name="フローチャート: 判断 398"/>
        <xdr:cNvSpPr/>
      </xdr:nvSpPr>
      <xdr:spPr>
        <a:xfrm>
          <a:off x="10426700" y="1338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28829</xdr:rowOff>
    </xdr:from>
    <xdr:to>
      <xdr:col>50</xdr:col>
      <xdr:colOff>114300</xdr:colOff>
      <xdr:row>78</xdr:row>
      <xdr:rowOff>68687</xdr:rowOff>
    </xdr:to>
    <xdr:cxnSp macro="">
      <xdr:nvCxnSpPr>
        <xdr:cNvPr id="400" name="直線コネクタ 399"/>
        <xdr:cNvCxnSpPr/>
      </xdr:nvCxnSpPr>
      <xdr:spPr>
        <a:xfrm flipV="1">
          <a:off x="8750300" y="13059029"/>
          <a:ext cx="889000" cy="38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167963</xdr:rowOff>
    </xdr:from>
    <xdr:to>
      <xdr:col>50</xdr:col>
      <xdr:colOff>165100</xdr:colOff>
      <xdr:row>78</xdr:row>
      <xdr:rowOff>98113</xdr:rowOff>
    </xdr:to>
    <xdr:sp macro="" textlink="">
      <xdr:nvSpPr>
        <xdr:cNvPr id="401" name="フローチャート: 判断 400"/>
        <xdr:cNvSpPr/>
      </xdr:nvSpPr>
      <xdr:spPr>
        <a:xfrm>
          <a:off x="9588500" y="133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89240</xdr:rowOff>
    </xdr:from>
    <xdr:ext cx="534377" cy="259045"/>
    <xdr:sp macro="" textlink="">
      <xdr:nvSpPr>
        <xdr:cNvPr id="402" name="テキスト ボックス 401"/>
        <xdr:cNvSpPr txBox="1"/>
      </xdr:nvSpPr>
      <xdr:spPr>
        <a:xfrm>
          <a:off x="9372111" y="1346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68687</xdr:rowOff>
    </xdr:from>
    <xdr:to>
      <xdr:col>45</xdr:col>
      <xdr:colOff>177800</xdr:colOff>
      <xdr:row>78</xdr:row>
      <xdr:rowOff>97800</xdr:rowOff>
    </xdr:to>
    <xdr:cxnSp macro="">
      <xdr:nvCxnSpPr>
        <xdr:cNvPr id="403" name="直線コネクタ 402"/>
        <xdr:cNvCxnSpPr/>
      </xdr:nvCxnSpPr>
      <xdr:spPr>
        <a:xfrm flipV="1">
          <a:off x="7861300" y="13441787"/>
          <a:ext cx="889000" cy="2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104853</xdr:rowOff>
    </xdr:from>
    <xdr:to>
      <xdr:col>46</xdr:col>
      <xdr:colOff>38100</xdr:colOff>
      <xdr:row>79</xdr:row>
      <xdr:rowOff>35003</xdr:rowOff>
    </xdr:to>
    <xdr:sp macro="" textlink="">
      <xdr:nvSpPr>
        <xdr:cNvPr id="404" name="フローチャート: 判断 403"/>
        <xdr:cNvSpPr/>
      </xdr:nvSpPr>
      <xdr:spPr>
        <a:xfrm>
          <a:off x="8699500" y="1347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26130</xdr:rowOff>
    </xdr:from>
    <xdr:ext cx="469744" cy="259045"/>
    <xdr:sp macro="" textlink="">
      <xdr:nvSpPr>
        <xdr:cNvPr id="405" name="テキスト ボックス 404"/>
        <xdr:cNvSpPr txBox="1"/>
      </xdr:nvSpPr>
      <xdr:spPr>
        <a:xfrm>
          <a:off x="8515428" y="13570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97800</xdr:rowOff>
    </xdr:from>
    <xdr:to>
      <xdr:col>41</xdr:col>
      <xdr:colOff>50800</xdr:colOff>
      <xdr:row>79</xdr:row>
      <xdr:rowOff>547</xdr:rowOff>
    </xdr:to>
    <xdr:cxnSp macro="">
      <xdr:nvCxnSpPr>
        <xdr:cNvPr id="406" name="直線コネクタ 405"/>
        <xdr:cNvCxnSpPr/>
      </xdr:nvCxnSpPr>
      <xdr:spPr>
        <a:xfrm flipV="1">
          <a:off x="6972300" y="13470900"/>
          <a:ext cx="889000" cy="7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110421</xdr:rowOff>
    </xdr:from>
    <xdr:to>
      <xdr:col>41</xdr:col>
      <xdr:colOff>101600</xdr:colOff>
      <xdr:row>79</xdr:row>
      <xdr:rowOff>40571</xdr:rowOff>
    </xdr:to>
    <xdr:sp macro="" textlink="">
      <xdr:nvSpPr>
        <xdr:cNvPr id="407" name="フローチャート: 判断 406"/>
        <xdr:cNvSpPr/>
      </xdr:nvSpPr>
      <xdr:spPr>
        <a:xfrm>
          <a:off x="7810500" y="1348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31698</xdr:rowOff>
    </xdr:from>
    <xdr:ext cx="469744" cy="259045"/>
    <xdr:sp macro="" textlink="">
      <xdr:nvSpPr>
        <xdr:cNvPr id="408" name="テキスト ボックス 407"/>
        <xdr:cNvSpPr txBox="1"/>
      </xdr:nvSpPr>
      <xdr:spPr>
        <a:xfrm>
          <a:off x="7626428" y="13576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95154</xdr:rowOff>
    </xdr:from>
    <xdr:to>
      <xdr:col>36</xdr:col>
      <xdr:colOff>165100</xdr:colOff>
      <xdr:row>79</xdr:row>
      <xdr:rowOff>25304</xdr:rowOff>
    </xdr:to>
    <xdr:sp macro="" textlink="">
      <xdr:nvSpPr>
        <xdr:cNvPr id="409" name="フローチャート: 判断 408"/>
        <xdr:cNvSpPr/>
      </xdr:nvSpPr>
      <xdr:spPr>
        <a:xfrm>
          <a:off x="6921500" y="1346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41831</xdr:rowOff>
    </xdr:from>
    <xdr:ext cx="469744" cy="259045"/>
    <xdr:sp macro="" textlink="">
      <xdr:nvSpPr>
        <xdr:cNvPr id="410" name="テキスト ボックス 409"/>
        <xdr:cNvSpPr txBox="1"/>
      </xdr:nvSpPr>
      <xdr:spPr>
        <a:xfrm>
          <a:off x="6737428" y="1324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61877</xdr:rowOff>
    </xdr:from>
    <xdr:to>
      <xdr:col>55</xdr:col>
      <xdr:colOff>50800</xdr:colOff>
      <xdr:row>77</xdr:row>
      <xdr:rowOff>163477</xdr:rowOff>
    </xdr:to>
    <xdr:sp macro="" textlink="">
      <xdr:nvSpPr>
        <xdr:cNvPr id="416" name="楕円 415"/>
        <xdr:cNvSpPr/>
      </xdr:nvSpPr>
      <xdr:spPr>
        <a:xfrm>
          <a:off x="10426700" y="1326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84754</xdr:rowOff>
    </xdr:from>
    <xdr:ext cx="534377" cy="259045"/>
    <xdr:sp macro="" textlink="">
      <xdr:nvSpPr>
        <xdr:cNvPr id="417" name="商工費該当値テキスト"/>
        <xdr:cNvSpPr txBox="1"/>
      </xdr:nvSpPr>
      <xdr:spPr>
        <a:xfrm>
          <a:off x="10528300" y="13114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149479</xdr:rowOff>
    </xdr:from>
    <xdr:to>
      <xdr:col>50</xdr:col>
      <xdr:colOff>165100</xdr:colOff>
      <xdr:row>76</xdr:row>
      <xdr:rowOff>79629</xdr:rowOff>
    </xdr:to>
    <xdr:sp macro="" textlink="">
      <xdr:nvSpPr>
        <xdr:cNvPr id="418" name="楕円 417"/>
        <xdr:cNvSpPr/>
      </xdr:nvSpPr>
      <xdr:spPr>
        <a:xfrm>
          <a:off x="9588500" y="1300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96156</xdr:rowOff>
    </xdr:from>
    <xdr:ext cx="534377" cy="259045"/>
    <xdr:sp macro="" textlink="">
      <xdr:nvSpPr>
        <xdr:cNvPr id="419" name="テキスト ボックス 418"/>
        <xdr:cNvSpPr txBox="1"/>
      </xdr:nvSpPr>
      <xdr:spPr>
        <a:xfrm>
          <a:off x="9372111" y="1278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17887</xdr:rowOff>
    </xdr:from>
    <xdr:to>
      <xdr:col>46</xdr:col>
      <xdr:colOff>38100</xdr:colOff>
      <xdr:row>78</xdr:row>
      <xdr:rowOff>119487</xdr:rowOff>
    </xdr:to>
    <xdr:sp macro="" textlink="">
      <xdr:nvSpPr>
        <xdr:cNvPr id="420" name="楕円 419"/>
        <xdr:cNvSpPr/>
      </xdr:nvSpPr>
      <xdr:spPr>
        <a:xfrm>
          <a:off x="8699500" y="1339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136014</xdr:rowOff>
    </xdr:from>
    <xdr:ext cx="534377" cy="259045"/>
    <xdr:sp macro="" textlink="">
      <xdr:nvSpPr>
        <xdr:cNvPr id="421" name="テキスト ボックス 420"/>
        <xdr:cNvSpPr txBox="1"/>
      </xdr:nvSpPr>
      <xdr:spPr>
        <a:xfrm>
          <a:off x="8483111" y="1316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47000</xdr:rowOff>
    </xdr:from>
    <xdr:to>
      <xdr:col>41</xdr:col>
      <xdr:colOff>101600</xdr:colOff>
      <xdr:row>78</xdr:row>
      <xdr:rowOff>148600</xdr:rowOff>
    </xdr:to>
    <xdr:sp macro="" textlink="">
      <xdr:nvSpPr>
        <xdr:cNvPr id="422" name="楕円 421"/>
        <xdr:cNvSpPr/>
      </xdr:nvSpPr>
      <xdr:spPr>
        <a:xfrm>
          <a:off x="7810500" y="1342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165127</xdr:rowOff>
    </xdr:from>
    <xdr:ext cx="534377" cy="259045"/>
    <xdr:sp macro="" textlink="">
      <xdr:nvSpPr>
        <xdr:cNvPr id="423" name="テキスト ボックス 422"/>
        <xdr:cNvSpPr txBox="1"/>
      </xdr:nvSpPr>
      <xdr:spPr>
        <a:xfrm>
          <a:off x="7594111" y="1319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121197</xdr:rowOff>
    </xdr:from>
    <xdr:to>
      <xdr:col>36</xdr:col>
      <xdr:colOff>165100</xdr:colOff>
      <xdr:row>79</xdr:row>
      <xdr:rowOff>51347</xdr:rowOff>
    </xdr:to>
    <xdr:sp macro="" textlink="">
      <xdr:nvSpPr>
        <xdr:cNvPr id="424" name="楕円 423"/>
        <xdr:cNvSpPr/>
      </xdr:nvSpPr>
      <xdr:spPr>
        <a:xfrm>
          <a:off x="6921500" y="1349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42474</xdr:rowOff>
    </xdr:from>
    <xdr:ext cx="469744" cy="259045"/>
    <xdr:sp macro="" textlink="">
      <xdr:nvSpPr>
        <xdr:cNvPr id="425" name="テキスト ボックス 424"/>
        <xdr:cNvSpPr txBox="1"/>
      </xdr:nvSpPr>
      <xdr:spPr>
        <a:xfrm>
          <a:off x="6737428" y="13587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3" name="テキスト ボックス 44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96662</xdr:rowOff>
    </xdr:from>
    <xdr:to>
      <xdr:col>54</xdr:col>
      <xdr:colOff>189865</xdr:colOff>
      <xdr:row>98</xdr:row>
      <xdr:rowOff>87655</xdr:rowOff>
    </xdr:to>
    <xdr:cxnSp macro="">
      <xdr:nvCxnSpPr>
        <xdr:cNvPr id="449" name="直線コネクタ 448"/>
        <xdr:cNvCxnSpPr/>
      </xdr:nvCxnSpPr>
      <xdr:spPr>
        <a:xfrm flipV="1">
          <a:off x="10475595" y="15698612"/>
          <a:ext cx="1270" cy="1191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91482</xdr:rowOff>
    </xdr:from>
    <xdr:ext cx="534377" cy="259045"/>
    <xdr:sp macro="" textlink="">
      <xdr:nvSpPr>
        <xdr:cNvPr id="450" name="土木費最小値テキスト"/>
        <xdr:cNvSpPr txBox="1"/>
      </xdr:nvSpPr>
      <xdr:spPr>
        <a:xfrm>
          <a:off x="10528300" y="1689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87655</xdr:rowOff>
    </xdr:from>
    <xdr:to>
      <xdr:col>55</xdr:col>
      <xdr:colOff>88900</xdr:colOff>
      <xdr:row>98</xdr:row>
      <xdr:rowOff>87655</xdr:rowOff>
    </xdr:to>
    <xdr:cxnSp macro="">
      <xdr:nvCxnSpPr>
        <xdr:cNvPr id="451" name="直線コネクタ 450"/>
        <xdr:cNvCxnSpPr/>
      </xdr:nvCxnSpPr>
      <xdr:spPr>
        <a:xfrm>
          <a:off x="10388600" y="1688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43339</xdr:rowOff>
    </xdr:from>
    <xdr:ext cx="599010" cy="259045"/>
    <xdr:sp macro="" textlink="">
      <xdr:nvSpPr>
        <xdr:cNvPr id="452" name="土木費最大値テキスト"/>
        <xdr:cNvSpPr txBox="1"/>
      </xdr:nvSpPr>
      <xdr:spPr>
        <a:xfrm>
          <a:off x="10528300" y="1547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96662</xdr:rowOff>
    </xdr:from>
    <xdr:to>
      <xdr:col>55</xdr:col>
      <xdr:colOff>88900</xdr:colOff>
      <xdr:row>91</xdr:row>
      <xdr:rowOff>96662</xdr:rowOff>
    </xdr:to>
    <xdr:cxnSp macro="">
      <xdr:nvCxnSpPr>
        <xdr:cNvPr id="453" name="直線コネクタ 452"/>
        <xdr:cNvCxnSpPr/>
      </xdr:nvCxnSpPr>
      <xdr:spPr>
        <a:xfrm>
          <a:off x="10388600" y="1569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148836</xdr:rowOff>
    </xdr:from>
    <xdr:to>
      <xdr:col>55</xdr:col>
      <xdr:colOff>0</xdr:colOff>
      <xdr:row>98</xdr:row>
      <xdr:rowOff>21552</xdr:rowOff>
    </xdr:to>
    <xdr:cxnSp macro="">
      <xdr:nvCxnSpPr>
        <xdr:cNvPr id="454" name="直線コネクタ 453"/>
        <xdr:cNvCxnSpPr/>
      </xdr:nvCxnSpPr>
      <xdr:spPr>
        <a:xfrm flipV="1">
          <a:off x="9639300" y="16779486"/>
          <a:ext cx="838200" cy="4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54917</xdr:rowOff>
    </xdr:from>
    <xdr:ext cx="534377" cy="259045"/>
    <xdr:sp macro="" textlink="">
      <xdr:nvSpPr>
        <xdr:cNvPr id="455" name="土木費平均値テキスト"/>
        <xdr:cNvSpPr txBox="1"/>
      </xdr:nvSpPr>
      <xdr:spPr>
        <a:xfrm>
          <a:off x="10528300" y="16514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32040</xdr:rowOff>
    </xdr:from>
    <xdr:to>
      <xdr:col>55</xdr:col>
      <xdr:colOff>50800</xdr:colOff>
      <xdr:row>97</xdr:row>
      <xdr:rowOff>133640</xdr:rowOff>
    </xdr:to>
    <xdr:sp macro="" textlink="">
      <xdr:nvSpPr>
        <xdr:cNvPr id="456" name="フローチャート: 判断 455"/>
        <xdr:cNvSpPr/>
      </xdr:nvSpPr>
      <xdr:spPr>
        <a:xfrm>
          <a:off x="10426700" y="1666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21552</xdr:rowOff>
    </xdr:from>
    <xdr:to>
      <xdr:col>50</xdr:col>
      <xdr:colOff>114300</xdr:colOff>
      <xdr:row>98</xdr:row>
      <xdr:rowOff>27564</xdr:rowOff>
    </xdr:to>
    <xdr:cxnSp macro="">
      <xdr:nvCxnSpPr>
        <xdr:cNvPr id="457" name="直線コネクタ 456"/>
        <xdr:cNvCxnSpPr/>
      </xdr:nvCxnSpPr>
      <xdr:spPr>
        <a:xfrm flipV="1">
          <a:off x="8750300" y="16823652"/>
          <a:ext cx="889000" cy="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43622</xdr:rowOff>
    </xdr:from>
    <xdr:to>
      <xdr:col>50</xdr:col>
      <xdr:colOff>165100</xdr:colOff>
      <xdr:row>97</xdr:row>
      <xdr:rowOff>145222</xdr:rowOff>
    </xdr:to>
    <xdr:sp macro="" textlink="">
      <xdr:nvSpPr>
        <xdr:cNvPr id="458" name="フローチャート: 判断 457"/>
        <xdr:cNvSpPr/>
      </xdr:nvSpPr>
      <xdr:spPr>
        <a:xfrm>
          <a:off x="9588500" y="1667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161749</xdr:rowOff>
    </xdr:from>
    <xdr:ext cx="534377" cy="259045"/>
    <xdr:sp macro="" textlink="">
      <xdr:nvSpPr>
        <xdr:cNvPr id="459" name="テキスト ボックス 458"/>
        <xdr:cNvSpPr txBox="1"/>
      </xdr:nvSpPr>
      <xdr:spPr>
        <a:xfrm>
          <a:off x="9372111" y="1644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17360</xdr:rowOff>
    </xdr:from>
    <xdr:to>
      <xdr:col>45</xdr:col>
      <xdr:colOff>177800</xdr:colOff>
      <xdr:row>98</xdr:row>
      <xdr:rowOff>27564</xdr:rowOff>
    </xdr:to>
    <xdr:cxnSp macro="">
      <xdr:nvCxnSpPr>
        <xdr:cNvPr id="460" name="直線コネクタ 459"/>
        <xdr:cNvCxnSpPr/>
      </xdr:nvCxnSpPr>
      <xdr:spPr>
        <a:xfrm>
          <a:off x="7861300" y="16819460"/>
          <a:ext cx="889000" cy="10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48416</xdr:rowOff>
    </xdr:from>
    <xdr:to>
      <xdr:col>46</xdr:col>
      <xdr:colOff>38100</xdr:colOff>
      <xdr:row>97</xdr:row>
      <xdr:rowOff>150016</xdr:rowOff>
    </xdr:to>
    <xdr:sp macro="" textlink="">
      <xdr:nvSpPr>
        <xdr:cNvPr id="461" name="フローチャート: 判断 460"/>
        <xdr:cNvSpPr/>
      </xdr:nvSpPr>
      <xdr:spPr>
        <a:xfrm>
          <a:off x="8699500" y="1667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166543</xdr:rowOff>
    </xdr:from>
    <xdr:ext cx="534377" cy="259045"/>
    <xdr:sp macro="" textlink="">
      <xdr:nvSpPr>
        <xdr:cNvPr id="462" name="テキスト ボックス 461"/>
        <xdr:cNvSpPr txBox="1"/>
      </xdr:nvSpPr>
      <xdr:spPr>
        <a:xfrm>
          <a:off x="8483111" y="1645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15242</xdr:rowOff>
    </xdr:from>
    <xdr:to>
      <xdr:col>41</xdr:col>
      <xdr:colOff>50800</xdr:colOff>
      <xdr:row>98</xdr:row>
      <xdr:rowOff>17360</xdr:rowOff>
    </xdr:to>
    <xdr:cxnSp macro="">
      <xdr:nvCxnSpPr>
        <xdr:cNvPr id="463" name="直線コネクタ 462"/>
        <xdr:cNvCxnSpPr/>
      </xdr:nvCxnSpPr>
      <xdr:spPr>
        <a:xfrm>
          <a:off x="6972300" y="16817342"/>
          <a:ext cx="889000" cy="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40909</xdr:rowOff>
    </xdr:from>
    <xdr:to>
      <xdr:col>41</xdr:col>
      <xdr:colOff>101600</xdr:colOff>
      <xdr:row>97</xdr:row>
      <xdr:rowOff>142509</xdr:rowOff>
    </xdr:to>
    <xdr:sp macro="" textlink="">
      <xdr:nvSpPr>
        <xdr:cNvPr id="464" name="フローチャート: 判断 463"/>
        <xdr:cNvSpPr/>
      </xdr:nvSpPr>
      <xdr:spPr>
        <a:xfrm>
          <a:off x="7810500" y="1667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159036</xdr:rowOff>
    </xdr:from>
    <xdr:ext cx="534377" cy="259045"/>
    <xdr:sp macro="" textlink="">
      <xdr:nvSpPr>
        <xdr:cNvPr id="465" name="テキスト ボックス 464"/>
        <xdr:cNvSpPr txBox="1"/>
      </xdr:nvSpPr>
      <xdr:spPr>
        <a:xfrm>
          <a:off x="7594111" y="1644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60134</xdr:rowOff>
    </xdr:from>
    <xdr:to>
      <xdr:col>36</xdr:col>
      <xdr:colOff>165100</xdr:colOff>
      <xdr:row>97</xdr:row>
      <xdr:rowOff>161734</xdr:rowOff>
    </xdr:to>
    <xdr:sp macro="" textlink="">
      <xdr:nvSpPr>
        <xdr:cNvPr id="466" name="フローチャート: 判断 465"/>
        <xdr:cNvSpPr/>
      </xdr:nvSpPr>
      <xdr:spPr>
        <a:xfrm>
          <a:off x="6921500" y="16690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6811</xdr:rowOff>
    </xdr:from>
    <xdr:ext cx="534377" cy="259045"/>
    <xdr:sp macro="" textlink="">
      <xdr:nvSpPr>
        <xdr:cNvPr id="467" name="テキスト ボックス 466"/>
        <xdr:cNvSpPr txBox="1"/>
      </xdr:nvSpPr>
      <xdr:spPr>
        <a:xfrm>
          <a:off x="6705111" y="1646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98036</xdr:rowOff>
    </xdr:from>
    <xdr:to>
      <xdr:col>55</xdr:col>
      <xdr:colOff>50800</xdr:colOff>
      <xdr:row>98</xdr:row>
      <xdr:rowOff>28186</xdr:rowOff>
    </xdr:to>
    <xdr:sp macro="" textlink="">
      <xdr:nvSpPr>
        <xdr:cNvPr id="473" name="楕円 472"/>
        <xdr:cNvSpPr/>
      </xdr:nvSpPr>
      <xdr:spPr>
        <a:xfrm>
          <a:off x="10426700" y="1672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12963</xdr:rowOff>
    </xdr:from>
    <xdr:ext cx="534377" cy="259045"/>
    <xdr:sp macro="" textlink="">
      <xdr:nvSpPr>
        <xdr:cNvPr id="474" name="土木費該当値テキスト"/>
        <xdr:cNvSpPr txBox="1"/>
      </xdr:nvSpPr>
      <xdr:spPr>
        <a:xfrm>
          <a:off x="10528300" y="1664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142202</xdr:rowOff>
    </xdr:from>
    <xdr:to>
      <xdr:col>50</xdr:col>
      <xdr:colOff>165100</xdr:colOff>
      <xdr:row>98</xdr:row>
      <xdr:rowOff>72352</xdr:rowOff>
    </xdr:to>
    <xdr:sp macro="" textlink="">
      <xdr:nvSpPr>
        <xdr:cNvPr id="475" name="楕円 474"/>
        <xdr:cNvSpPr/>
      </xdr:nvSpPr>
      <xdr:spPr>
        <a:xfrm>
          <a:off x="9588500" y="1677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63479</xdr:rowOff>
    </xdr:from>
    <xdr:ext cx="534377" cy="259045"/>
    <xdr:sp macro="" textlink="">
      <xdr:nvSpPr>
        <xdr:cNvPr id="476" name="テキスト ボックス 475"/>
        <xdr:cNvSpPr txBox="1"/>
      </xdr:nvSpPr>
      <xdr:spPr>
        <a:xfrm>
          <a:off x="9372111" y="16865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148214</xdr:rowOff>
    </xdr:from>
    <xdr:to>
      <xdr:col>46</xdr:col>
      <xdr:colOff>38100</xdr:colOff>
      <xdr:row>98</xdr:row>
      <xdr:rowOff>78364</xdr:rowOff>
    </xdr:to>
    <xdr:sp macro="" textlink="">
      <xdr:nvSpPr>
        <xdr:cNvPr id="477" name="楕円 476"/>
        <xdr:cNvSpPr/>
      </xdr:nvSpPr>
      <xdr:spPr>
        <a:xfrm>
          <a:off x="8699500" y="1677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69491</xdr:rowOff>
    </xdr:from>
    <xdr:ext cx="534377" cy="259045"/>
    <xdr:sp macro="" textlink="">
      <xdr:nvSpPr>
        <xdr:cNvPr id="478" name="テキスト ボックス 477"/>
        <xdr:cNvSpPr txBox="1"/>
      </xdr:nvSpPr>
      <xdr:spPr>
        <a:xfrm>
          <a:off x="8483111" y="1687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138010</xdr:rowOff>
    </xdr:from>
    <xdr:to>
      <xdr:col>41</xdr:col>
      <xdr:colOff>101600</xdr:colOff>
      <xdr:row>98</xdr:row>
      <xdr:rowOff>68160</xdr:rowOff>
    </xdr:to>
    <xdr:sp macro="" textlink="">
      <xdr:nvSpPr>
        <xdr:cNvPr id="479" name="楕円 478"/>
        <xdr:cNvSpPr/>
      </xdr:nvSpPr>
      <xdr:spPr>
        <a:xfrm>
          <a:off x="7810500" y="167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59287</xdr:rowOff>
    </xdr:from>
    <xdr:ext cx="534377" cy="259045"/>
    <xdr:sp macro="" textlink="">
      <xdr:nvSpPr>
        <xdr:cNvPr id="480" name="テキスト ボックス 479"/>
        <xdr:cNvSpPr txBox="1"/>
      </xdr:nvSpPr>
      <xdr:spPr>
        <a:xfrm>
          <a:off x="7594111" y="1686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135892</xdr:rowOff>
    </xdr:from>
    <xdr:to>
      <xdr:col>36</xdr:col>
      <xdr:colOff>165100</xdr:colOff>
      <xdr:row>98</xdr:row>
      <xdr:rowOff>66042</xdr:rowOff>
    </xdr:to>
    <xdr:sp macro="" textlink="">
      <xdr:nvSpPr>
        <xdr:cNvPr id="481" name="楕円 480"/>
        <xdr:cNvSpPr/>
      </xdr:nvSpPr>
      <xdr:spPr>
        <a:xfrm>
          <a:off x="6921500" y="1676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57169</xdr:rowOff>
    </xdr:from>
    <xdr:ext cx="534377" cy="259045"/>
    <xdr:sp macro="" textlink="">
      <xdr:nvSpPr>
        <xdr:cNvPr id="482" name="テキスト ボックス 481"/>
        <xdr:cNvSpPr txBox="1"/>
      </xdr:nvSpPr>
      <xdr:spPr>
        <a:xfrm>
          <a:off x="6705111" y="1685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3" name="テキスト ボックス 49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495" name="テキスト ボックス 494"/>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9" name="テキスト ボックス 49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1" name="テキスト ボックス 50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3" name="テキスト ボックス 50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132334</xdr:rowOff>
    </xdr:from>
    <xdr:to>
      <xdr:col>85</xdr:col>
      <xdr:colOff>126364</xdr:colOff>
      <xdr:row>39</xdr:row>
      <xdr:rowOff>70612</xdr:rowOff>
    </xdr:to>
    <xdr:cxnSp macro="">
      <xdr:nvCxnSpPr>
        <xdr:cNvPr id="507" name="直線コネクタ 506"/>
        <xdr:cNvCxnSpPr/>
      </xdr:nvCxnSpPr>
      <xdr:spPr>
        <a:xfrm flipV="1">
          <a:off x="16317595" y="5104384"/>
          <a:ext cx="1269" cy="1652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74439</xdr:rowOff>
    </xdr:from>
    <xdr:ext cx="469744" cy="259045"/>
    <xdr:sp macro="" textlink="">
      <xdr:nvSpPr>
        <xdr:cNvPr id="508" name="消防費最小値テキスト"/>
        <xdr:cNvSpPr txBox="1"/>
      </xdr:nvSpPr>
      <xdr:spPr>
        <a:xfrm>
          <a:off x="16370300" y="676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70612</xdr:rowOff>
    </xdr:from>
    <xdr:to>
      <xdr:col>86</xdr:col>
      <xdr:colOff>25400</xdr:colOff>
      <xdr:row>39</xdr:row>
      <xdr:rowOff>70612</xdr:rowOff>
    </xdr:to>
    <xdr:cxnSp macro="">
      <xdr:nvCxnSpPr>
        <xdr:cNvPr id="509" name="直線コネクタ 508"/>
        <xdr:cNvCxnSpPr/>
      </xdr:nvCxnSpPr>
      <xdr:spPr>
        <a:xfrm>
          <a:off x="16230600" y="6757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79011</xdr:rowOff>
    </xdr:from>
    <xdr:ext cx="534377" cy="259045"/>
    <xdr:sp macro="" textlink="">
      <xdr:nvSpPr>
        <xdr:cNvPr id="510" name="消防費最大値テキスト"/>
        <xdr:cNvSpPr txBox="1"/>
      </xdr:nvSpPr>
      <xdr:spPr>
        <a:xfrm>
          <a:off x="16370300" y="487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132334</xdr:rowOff>
    </xdr:from>
    <xdr:to>
      <xdr:col>86</xdr:col>
      <xdr:colOff>25400</xdr:colOff>
      <xdr:row>29</xdr:row>
      <xdr:rowOff>132334</xdr:rowOff>
    </xdr:to>
    <xdr:cxnSp macro="">
      <xdr:nvCxnSpPr>
        <xdr:cNvPr id="511" name="直線コネクタ 510"/>
        <xdr:cNvCxnSpPr/>
      </xdr:nvCxnSpPr>
      <xdr:spPr>
        <a:xfrm>
          <a:off x="16230600" y="5104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138938</xdr:rowOff>
    </xdr:from>
    <xdr:to>
      <xdr:col>85</xdr:col>
      <xdr:colOff>127000</xdr:colOff>
      <xdr:row>36</xdr:row>
      <xdr:rowOff>90170</xdr:rowOff>
    </xdr:to>
    <xdr:cxnSp macro="">
      <xdr:nvCxnSpPr>
        <xdr:cNvPr id="512" name="直線コネクタ 511"/>
        <xdr:cNvCxnSpPr/>
      </xdr:nvCxnSpPr>
      <xdr:spPr>
        <a:xfrm flipV="1">
          <a:off x="15481300" y="5968238"/>
          <a:ext cx="838200" cy="29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53484</xdr:rowOff>
    </xdr:from>
    <xdr:ext cx="534377" cy="259045"/>
    <xdr:sp macro="" textlink="">
      <xdr:nvSpPr>
        <xdr:cNvPr id="513" name="消防費平均値テキスト"/>
        <xdr:cNvSpPr txBox="1"/>
      </xdr:nvSpPr>
      <xdr:spPr>
        <a:xfrm>
          <a:off x="16370300" y="60542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75057</xdr:rowOff>
    </xdr:from>
    <xdr:to>
      <xdr:col>85</xdr:col>
      <xdr:colOff>177800</xdr:colOff>
      <xdr:row>36</xdr:row>
      <xdr:rowOff>5207</xdr:rowOff>
    </xdr:to>
    <xdr:sp macro="" textlink="">
      <xdr:nvSpPr>
        <xdr:cNvPr id="514" name="フローチャート: 判断 513"/>
        <xdr:cNvSpPr/>
      </xdr:nvSpPr>
      <xdr:spPr>
        <a:xfrm>
          <a:off x="16268700" y="607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90170</xdr:rowOff>
    </xdr:from>
    <xdr:to>
      <xdr:col>81</xdr:col>
      <xdr:colOff>50800</xdr:colOff>
      <xdr:row>36</xdr:row>
      <xdr:rowOff>115316</xdr:rowOff>
    </xdr:to>
    <xdr:cxnSp macro="">
      <xdr:nvCxnSpPr>
        <xdr:cNvPr id="515" name="直線コネクタ 514"/>
        <xdr:cNvCxnSpPr/>
      </xdr:nvCxnSpPr>
      <xdr:spPr>
        <a:xfrm flipV="1">
          <a:off x="14592300" y="6262370"/>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160147</xdr:rowOff>
    </xdr:from>
    <xdr:to>
      <xdr:col>81</xdr:col>
      <xdr:colOff>101600</xdr:colOff>
      <xdr:row>35</xdr:row>
      <xdr:rowOff>90297</xdr:rowOff>
    </xdr:to>
    <xdr:sp macro="" textlink="">
      <xdr:nvSpPr>
        <xdr:cNvPr id="516" name="フローチャート: 判断 515"/>
        <xdr:cNvSpPr/>
      </xdr:nvSpPr>
      <xdr:spPr>
        <a:xfrm>
          <a:off x="15430500" y="598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106824</xdr:rowOff>
    </xdr:from>
    <xdr:ext cx="534377" cy="259045"/>
    <xdr:sp macro="" textlink="">
      <xdr:nvSpPr>
        <xdr:cNvPr id="517" name="テキスト ボックス 516"/>
        <xdr:cNvSpPr txBox="1"/>
      </xdr:nvSpPr>
      <xdr:spPr>
        <a:xfrm>
          <a:off x="15214111" y="576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96520</xdr:rowOff>
    </xdr:from>
    <xdr:to>
      <xdr:col>76</xdr:col>
      <xdr:colOff>114300</xdr:colOff>
      <xdr:row>36</xdr:row>
      <xdr:rowOff>115316</xdr:rowOff>
    </xdr:to>
    <xdr:cxnSp macro="">
      <xdr:nvCxnSpPr>
        <xdr:cNvPr id="518" name="直線コネクタ 517"/>
        <xdr:cNvCxnSpPr/>
      </xdr:nvCxnSpPr>
      <xdr:spPr>
        <a:xfrm>
          <a:off x="13703300" y="6268720"/>
          <a:ext cx="889000" cy="1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15367</xdr:rowOff>
    </xdr:from>
    <xdr:to>
      <xdr:col>76</xdr:col>
      <xdr:colOff>165100</xdr:colOff>
      <xdr:row>35</xdr:row>
      <xdr:rowOff>116967</xdr:rowOff>
    </xdr:to>
    <xdr:sp macro="" textlink="">
      <xdr:nvSpPr>
        <xdr:cNvPr id="519" name="フローチャート: 判断 518"/>
        <xdr:cNvSpPr/>
      </xdr:nvSpPr>
      <xdr:spPr>
        <a:xfrm>
          <a:off x="14541500" y="601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133494</xdr:rowOff>
    </xdr:from>
    <xdr:ext cx="534377" cy="259045"/>
    <xdr:sp macro="" textlink="">
      <xdr:nvSpPr>
        <xdr:cNvPr id="520" name="テキスト ボックス 519"/>
        <xdr:cNvSpPr txBox="1"/>
      </xdr:nvSpPr>
      <xdr:spPr>
        <a:xfrm>
          <a:off x="14325111" y="579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102743</xdr:rowOff>
    </xdr:from>
    <xdr:to>
      <xdr:col>71</xdr:col>
      <xdr:colOff>177800</xdr:colOff>
      <xdr:row>36</xdr:row>
      <xdr:rowOff>96520</xdr:rowOff>
    </xdr:to>
    <xdr:cxnSp macro="">
      <xdr:nvCxnSpPr>
        <xdr:cNvPr id="521" name="直線コネクタ 520"/>
        <xdr:cNvCxnSpPr/>
      </xdr:nvCxnSpPr>
      <xdr:spPr>
        <a:xfrm>
          <a:off x="12814300" y="5760593"/>
          <a:ext cx="889000" cy="508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83693</xdr:rowOff>
    </xdr:from>
    <xdr:to>
      <xdr:col>72</xdr:col>
      <xdr:colOff>38100</xdr:colOff>
      <xdr:row>36</xdr:row>
      <xdr:rowOff>13843</xdr:rowOff>
    </xdr:to>
    <xdr:sp macro="" textlink="">
      <xdr:nvSpPr>
        <xdr:cNvPr id="522" name="フローチャート: 判断 521"/>
        <xdr:cNvSpPr/>
      </xdr:nvSpPr>
      <xdr:spPr>
        <a:xfrm>
          <a:off x="13652500" y="608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30370</xdr:rowOff>
    </xdr:from>
    <xdr:ext cx="534377" cy="259045"/>
    <xdr:sp macro="" textlink="">
      <xdr:nvSpPr>
        <xdr:cNvPr id="523" name="テキスト ボックス 522"/>
        <xdr:cNvSpPr txBox="1"/>
      </xdr:nvSpPr>
      <xdr:spPr>
        <a:xfrm>
          <a:off x="13436111" y="585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95885</xdr:rowOff>
    </xdr:from>
    <xdr:to>
      <xdr:col>67</xdr:col>
      <xdr:colOff>101600</xdr:colOff>
      <xdr:row>36</xdr:row>
      <xdr:rowOff>26035</xdr:rowOff>
    </xdr:to>
    <xdr:sp macro="" textlink="">
      <xdr:nvSpPr>
        <xdr:cNvPr id="524" name="フローチャート: 判断 523"/>
        <xdr:cNvSpPr/>
      </xdr:nvSpPr>
      <xdr:spPr>
        <a:xfrm>
          <a:off x="12763500" y="60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17162</xdr:rowOff>
    </xdr:from>
    <xdr:ext cx="534377" cy="259045"/>
    <xdr:sp macro="" textlink="">
      <xdr:nvSpPr>
        <xdr:cNvPr id="525" name="テキスト ボックス 524"/>
        <xdr:cNvSpPr txBox="1"/>
      </xdr:nvSpPr>
      <xdr:spPr>
        <a:xfrm>
          <a:off x="12547111" y="618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88138</xdr:rowOff>
    </xdr:from>
    <xdr:to>
      <xdr:col>85</xdr:col>
      <xdr:colOff>177800</xdr:colOff>
      <xdr:row>35</xdr:row>
      <xdr:rowOff>18288</xdr:rowOff>
    </xdr:to>
    <xdr:sp macro="" textlink="">
      <xdr:nvSpPr>
        <xdr:cNvPr id="531" name="楕円 530"/>
        <xdr:cNvSpPr/>
      </xdr:nvSpPr>
      <xdr:spPr>
        <a:xfrm>
          <a:off x="16268700" y="591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111015</xdr:rowOff>
    </xdr:from>
    <xdr:ext cx="534377" cy="259045"/>
    <xdr:sp macro="" textlink="">
      <xdr:nvSpPr>
        <xdr:cNvPr id="532" name="消防費該当値テキスト"/>
        <xdr:cNvSpPr txBox="1"/>
      </xdr:nvSpPr>
      <xdr:spPr>
        <a:xfrm>
          <a:off x="16370300" y="576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39370</xdr:rowOff>
    </xdr:from>
    <xdr:to>
      <xdr:col>81</xdr:col>
      <xdr:colOff>101600</xdr:colOff>
      <xdr:row>36</xdr:row>
      <xdr:rowOff>140970</xdr:rowOff>
    </xdr:to>
    <xdr:sp macro="" textlink="">
      <xdr:nvSpPr>
        <xdr:cNvPr id="533" name="楕円 532"/>
        <xdr:cNvSpPr/>
      </xdr:nvSpPr>
      <xdr:spPr>
        <a:xfrm>
          <a:off x="15430500" y="621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132097</xdr:rowOff>
    </xdr:from>
    <xdr:ext cx="534377" cy="259045"/>
    <xdr:sp macro="" textlink="">
      <xdr:nvSpPr>
        <xdr:cNvPr id="534" name="テキスト ボックス 533"/>
        <xdr:cNvSpPr txBox="1"/>
      </xdr:nvSpPr>
      <xdr:spPr>
        <a:xfrm>
          <a:off x="15214111" y="630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64516</xdr:rowOff>
    </xdr:from>
    <xdr:to>
      <xdr:col>76</xdr:col>
      <xdr:colOff>165100</xdr:colOff>
      <xdr:row>36</xdr:row>
      <xdr:rowOff>166116</xdr:rowOff>
    </xdr:to>
    <xdr:sp macro="" textlink="">
      <xdr:nvSpPr>
        <xdr:cNvPr id="535" name="楕円 534"/>
        <xdr:cNvSpPr/>
      </xdr:nvSpPr>
      <xdr:spPr>
        <a:xfrm>
          <a:off x="14541500" y="623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157243</xdr:rowOff>
    </xdr:from>
    <xdr:ext cx="534377" cy="259045"/>
    <xdr:sp macro="" textlink="">
      <xdr:nvSpPr>
        <xdr:cNvPr id="536" name="テキスト ボックス 535"/>
        <xdr:cNvSpPr txBox="1"/>
      </xdr:nvSpPr>
      <xdr:spPr>
        <a:xfrm>
          <a:off x="14325111" y="632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45720</xdr:rowOff>
    </xdr:from>
    <xdr:to>
      <xdr:col>72</xdr:col>
      <xdr:colOff>38100</xdr:colOff>
      <xdr:row>36</xdr:row>
      <xdr:rowOff>147320</xdr:rowOff>
    </xdr:to>
    <xdr:sp macro="" textlink="">
      <xdr:nvSpPr>
        <xdr:cNvPr id="537" name="楕円 536"/>
        <xdr:cNvSpPr/>
      </xdr:nvSpPr>
      <xdr:spPr>
        <a:xfrm>
          <a:off x="136525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138447</xdr:rowOff>
    </xdr:from>
    <xdr:ext cx="534377" cy="259045"/>
    <xdr:sp macro="" textlink="">
      <xdr:nvSpPr>
        <xdr:cNvPr id="538" name="テキスト ボックス 537"/>
        <xdr:cNvSpPr txBox="1"/>
      </xdr:nvSpPr>
      <xdr:spPr>
        <a:xfrm>
          <a:off x="13436111" y="631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51943</xdr:rowOff>
    </xdr:from>
    <xdr:to>
      <xdr:col>67</xdr:col>
      <xdr:colOff>101600</xdr:colOff>
      <xdr:row>33</xdr:row>
      <xdr:rowOff>153543</xdr:rowOff>
    </xdr:to>
    <xdr:sp macro="" textlink="">
      <xdr:nvSpPr>
        <xdr:cNvPr id="539" name="楕円 538"/>
        <xdr:cNvSpPr/>
      </xdr:nvSpPr>
      <xdr:spPr>
        <a:xfrm>
          <a:off x="12763500" y="570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170070</xdr:rowOff>
    </xdr:from>
    <xdr:ext cx="534377" cy="259045"/>
    <xdr:sp macro="" textlink="">
      <xdr:nvSpPr>
        <xdr:cNvPr id="540" name="テキスト ボックス 539"/>
        <xdr:cNvSpPr txBox="1"/>
      </xdr:nvSpPr>
      <xdr:spPr>
        <a:xfrm>
          <a:off x="12547111" y="5485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3" name="テキスト ボックス 55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5" name="テキスト ボックス 55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59" name="テキスト ボックス 558"/>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17799</xdr:rowOff>
    </xdr:from>
    <xdr:to>
      <xdr:col>85</xdr:col>
      <xdr:colOff>126364</xdr:colOff>
      <xdr:row>58</xdr:row>
      <xdr:rowOff>84779</xdr:rowOff>
    </xdr:to>
    <xdr:cxnSp macro="">
      <xdr:nvCxnSpPr>
        <xdr:cNvPr id="565" name="直線コネクタ 564"/>
        <xdr:cNvCxnSpPr/>
      </xdr:nvCxnSpPr>
      <xdr:spPr>
        <a:xfrm flipV="1">
          <a:off x="16317595" y="8761749"/>
          <a:ext cx="1269" cy="1267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88606</xdr:rowOff>
    </xdr:from>
    <xdr:ext cx="534377" cy="259045"/>
    <xdr:sp macro="" textlink="">
      <xdr:nvSpPr>
        <xdr:cNvPr id="566" name="教育費最小値テキスト"/>
        <xdr:cNvSpPr txBox="1"/>
      </xdr:nvSpPr>
      <xdr:spPr>
        <a:xfrm>
          <a:off x="16370300" y="1003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84779</xdr:rowOff>
    </xdr:from>
    <xdr:to>
      <xdr:col>86</xdr:col>
      <xdr:colOff>25400</xdr:colOff>
      <xdr:row>58</xdr:row>
      <xdr:rowOff>84779</xdr:rowOff>
    </xdr:to>
    <xdr:cxnSp macro="">
      <xdr:nvCxnSpPr>
        <xdr:cNvPr id="567" name="直線コネクタ 566"/>
        <xdr:cNvCxnSpPr/>
      </xdr:nvCxnSpPr>
      <xdr:spPr>
        <a:xfrm>
          <a:off x="16230600" y="10028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135926</xdr:rowOff>
    </xdr:from>
    <xdr:ext cx="534377" cy="259045"/>
    <xdr:sp macro="" textlink="">
      <xdr:nvSpPr>
        <xdr:cNvPr id="568" name="教育費最大値テキスト"/>
        <xdr:cNvSpPr txBox="1"/>
      </xdr:nvSpPr>
      <xdr:spPr>
        <a:xfrm>
          <a:off x="16370300" y="853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17799</xdr:rowOff>
    </xdr:from>
    <xdr:to>
      <xdr:col>86</xdr:col>
      <xdr:colOff>25400</xdr:colOff>
      <xdr:row>51</xdr:row>
      <xdr:rowOff>17799</xdr:rowOff>
    </xdr:to>
    <xdr:cxnSp macro="">
      <xdr:nvCxnSpPr>
        <xdr:cNvPr id="569" name="直線コネクタ 568"/>
        <xdr:cNvCxnSpPr/>
      </xdr:nvCxnSpPr>
      <xdr:spPr>
        <a:xfrm>
          <a:off x="16230600" y="8761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103333</xdr:rowOff>
    </xdr:from>
    <xdr:to>
      <xdr:col>85</xdr:col>
      <xdr:colOff>127000</xdr:colOff>
      <xdr:row>56</xdr:row>
      <xdr:rowOff>127336</xdr:rowOff>
    </xdr:to>
    <xdr:cxnSp macro="">
      <xdr:nvCxnSpPr>
        <xdr:cNvPr id="570" name="直線コネクタ 569"/>
        <xdr:cNvCxnSpPr/>
      </xdr:nvCxnSpPr>
      <xdr:spPr>
        <a:xfrm>
          <a:off x="15481300" y="9361633"/>
          <a:ext cx="838200" cy="36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52532</xdr:rowOff>
    </xdr:from>
    <xdr:ext cx="534377" cy="259045"/>
    <xdr:sp macro="" textlink="">
      <xdr:nvSpPr>
        <xdr:cNvPr id="571" name="教育費平均値テキスト"/>
        <xdr:cNvSpPr txBox="1"/>
      </xdr:nvSpPr>
      <xdr:spPr>
        <a:xfrm>
          <a:off x="16370300" y="9482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29655</xdr:rowOff>
    </xdr:from>
    <xdr:to>
      <xdr:col>85</xdr:col>
      <xdr:colOff>177800</xdr:colOff>
      <xdr:row>56</xdr:row>
      <xdr:rowOff>131255</xdr:rowOff>
    </xdr:to>
    <xdr:sp macro="" textlink="">
      <xdr:nvSpPr>
        <xdr:cNvPr id="572" name="フローチャート: 判断 571"/>
        <xdr:cNvSpPr/>
      </xdr:nvSpPr>
      <xdr:spPr>
        <a:xfrm>
          <a:off x="16268700" y="963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103333</xdr:rowOff>
    </xdr:from>
    <xdr:to>
      <xdr:col>81</xdr:col>
      <xdr:colOff>50800</xdr:colOff>
      <xdr:row>55</xdr:row>
      <xdr:rowOff>154787</xdr:rowOff>
    </xdr:to>
    <xdr:cxnSp macro="">
      <xdr:nvCxnSpPr>
        <xdr:cNvPr id="573" name="直線コネクタ 572"/>
        <xdr:cNvCxnSpPr/>
      </xdr:nvCxnSpPr>
      <xdr:spPr>
        <a:xfrm flipV="1">
          <a:off x="14592300" y="9361633"/>
          <a:ext cx="889000" cy="22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85681</xdr:rowOff>
    </xdr:from>
    <xdr:to>
      <xdr:col>81</xdr:col>
      <xdr:colOff>101600</xdr:colOff>
      <xdr:row>56</xdr:row>
      <xdr:rowOff>15831</xdr:rowOff>
    </xdr:to>
    <xdr:sp macro="" textlink="">
      <xdr:nvSpPr>
        <xdr:cNvPr id="574" name="フローチャート: 判断 573"/>
        <xdr:cNvSpPr/>
      </xdr:nvSpPr>
      <xdr:spPr>
        <a:xfrm>
          <a:off x="15430500" y="951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6958</xdr:rowOff>
    </xdr:from>
    <xdr:ext cx="534377" cy="259045"/>
    <xdr:sp macro="" textlink="">
      <xdr:nvSpPr>
        <xdr:cNvPr id="575" name="テキスト ボックス 574"/>
        <xdr:cNvSpPr txBox="1"/>
      </xdr:nvSpPr>
      <xdr:spPr>
        <a:xfrm>
          <a:off x="15214111" y="960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154787</xdr:rowOff>
    </xdr:from>
    <xdr:to>
      <xdr:col>76</xdr:col>
      <xdr:colOff>114300</xdr:colOff>
      <xdr:row>56</xdr:row>
      <xdr:rowOff>131242</xdr:rowOff>
    </xdr:to>
    <xdr:cxnSp macro="">
      <xdr:nvCxnSpPr>
        <xdr:cNvPr id="576" name="直線コネクタ 575"/>
        <xdr:cNvCxnSpPr/>
      </xdr:nvCxnSpPr>
      <xdr:spPr>
        <a:xfrm flipV="1">
          <a:off x="13703300" y="9584537"/>
          <a:ext cx="889000" cy="14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39770</xdr:rowOff>
    </xdr:from>
    <xdr:to>
      <xdr:col>76</xdr:col>
      <xdr:colOff>165100</xdr:colOff>
      <xdr:row>56</xdr:row>
      <xdr:rowOff>141370</xdr:rowOff>
    </xdr:to>
    <xdr:sp macro="" textlink="">
      <xdr:nvSpPr>
        <xdr:cNvPr id="577" name="フローチャート: 判断 576"/>
        <xdr:cNvSpPr/>
      </xdr:nvSpPr>
      <xdr:spPr>
        <a:xfrm>
          <a:off x="14541500" y="964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132497</xdr:rowOff>
    </xdr:from>
    <xdr:ext cx="534377" cy="259045"/>
    <xdr:sp macro="" textlink="">
      <xdr:nvSpPr>
        <xdr:cNvPr id="578" name="テキスト ボックス 577"/>
        <xdr:cNvSpPr txBox="1"/>
      </xdr:nvSpPr>
      <xdr:spPr>
        <a:xfrm>
          <a:off x="14325111" y="973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46489</xdr:rowOff>
    </xdr:from>
    <xdr:to>
      <xdr:col>71</xdr:col>
      <xdr:colOff>177800</xdr:colOff>
      <xdr:row>56</xdr:row>
      <xdr:rowOff>131242</xdr:rowOff>
    </xdr:to>
    <xdr:cxnSp macro="">
      <xdr:nvCxnSpPr>
        <xdr:cNvPr id="579" name="直線コネクタ 578"/>
        <xdr:cNvCxnSpPr/>
      </xdr:nvCxnSpPr>
      <xdr:spPr>
        <a:xfrm>
          <a:off x="12814300" y="8961889"/>
          <a:ext cx="889000" cy="77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132220</xdr:rowOff>
    </xdr:from>
    <xdr:to>
      <xdr:col>72</xdr:col>
      <xdr:colOff>38100</xdr:colOff>
      <xdr:row>57</xdr:row>
      <xdr:rowOff>62370</xdr:rowOff>
    </xdr:to>
    <xdr:sp macro="" textlink="">
      <xdr:nvSpPr>
        <xdr:cNvPr id="580" name="フローチャート: 判断 579"/>
        <xdr:cNvSpPr/>
      </xdr:nvSpPr>
      <xdr:spPr>
        <a:xfrm>
          <a:off x="13652500" y="973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53497</xdr:rowOff>
    </xdr:from>
    <xdr:ext cx="534377" cy="259045"/>
    <xdr:sp macro="" textlink="">
      <xdr:nvSpPr>
        <xdr:cNvPr id="581" name="テキスト ボックス 580"/>
        <xdr:cNvSpPr txBox="1"/>
      </xdr:nvSpPr>
      <xdr:spPr>
        <a:xfrm>
          <a:off x="13436111" y="982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119037</xdr:rowOff>
    </xdr:from>
    <xdr:to>
      <xdr:col>67</xdr:col>
      <xdr:colOff>101600</xdr:colOff>
      <xdr:row>57</xdr:row>
      <xdr:rowOff>49187</xdr:rowOff>
    </xdr:to>
    <xdr:sp macro="" textlink="">
      <xdr:nvSpPr>
        <xdr:cNvPr id="582" name="フローチャート: 判断 581"/>
        <xdr:cNvSpPr/>
      </xdr:nvSpPr>
      <xdr:spPr>
        <a:xfrm>
          <a:off x="12763500" y="972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40314</xdr:rowOff>
    </xdr:from>
    <xdr:ext cx="534377" cy="259045"/>
    <xdr:sp macro="" textlink="">
      <xdr:nvSpPr>
        <xdr:cNvPr id="583" name="テキスト ボックス 582"/>
        <xdr:cNvSpPr txBox="1"/>
      </xdr:nvSpPr>
      <xdr:spPr>
        <a:xfrm>
          <a:off x="12547111" y="981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76536</xdr:rowOff>
    </xdr:from>
    <xdr:to>
      <xdr:col>85</xdr:col>
      <xdr:colOff>177800</xdr:colOff>
      <xdr:row>57</xdr:row>
      <xdr:rowOff>6686</xdr:rowOff>
    </xdr:to>
    <xdr:sp macro="" textlink="">
      <xdr:nvSpPr>
        <xdr:cNvPr id="589" name="楕円 588"/>
        <xdr:cNvSpPr/>
      </xdr:nvSpPr>
      <xdr:spPr>
        <a:xfrm>
          <a:off x="16268700" y="967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54963</xdr:rowOff>
    </xdr:from>
    <xdr:ext cx="534377" cy="259045"/>
    <xdr:sp macro="" textlink="">
      <xdr:nvSpPr>
        <xdr:cNvPr id="590" name="教育費該当値テキスト"/>
        <xdr:cNvSpPr txBox="1"/>
      </xdr:nvSpPr>
      <xdr:spPr>
        <a:xfrm>
          <a:off x="16370300" y="965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52533</xdr:rowOff>
    </xdr:from>
    <xdr:to>
      <xdr:col>81</xdr:col>
      <xdr:colOff>101600</xdr:colOff>
      <xdr:row>54</xdr:row>
      <xdr:rowOff>154133</xdr:rowOff>
    </xdr:to>
    <xdr:sp macro="" textlink="">
      <xdr:nvSpPr>
        <xdr:cNvPr id="591" name="楕円 590"/>
        <xdr:cNvSpPr/>
      </xdr:nvSpPr>
      <xdr:spPr>
        <a:xfrm>
          <a:off x="15430500" y="931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170660</xdr:rowOff>
    </xdr:from>
    <xdr:ext cx="534377" cy="259045"/>
    <xdr:sp macro="" textlink="">
      <xdr:nvSpPr>
        <xdr:cNvPr id="592" name="テキスト ボックス 591"/>
        <xdr:cNvSpPr txBox="1"/>
      </xdr:nvSpPr>
      <xdr:spPr>
        <a:xfrm>
          <a:off x="15214111" y="908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103987</xdr:rowOff>
    </xdr:from>
    <xdr:to>
      <xdr:col>76</xdr:col>
      <xdr:colOff>165100</xdr:colOff>
      <xdr:row>56</xdr:row>
      <xdr:rowOff>34137</xdr:rowOff>
    </xdr:to>
    <xdr:sp macro="" textlink="">
      <xdr:nvSpPr>
        <xdr:cNvPr id="593" name="楕円 592"/>
        <xdr:cNvSpPr/>
      </xdr:nvSpPr>
      <xdr:spPr>
        <a:xfrm>
          <a:off x="14541500" y="953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50664</xdr:rowOff>
    </xdr:from>
    <xdr:ext cx="534377" cy="259045"/>
    <xdr:sp macro="" textlink="">
      <xdr:nvSpPr>
        <xdr:cNvPr id="594" name="テキスト ボックス 593"/>
        <xdr:cNvSpPr txBox="1"/>
      </xdr:nvSpPr>
      <xdr:spPr>
        <a:xfrm>
          <a:off x="14325111" y="930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80442</xdr:rowOff>
    </xdr:from>
    <xdr:to>
      <xdr:col>72</xdr:col>
      <xdr:colOff>38100</xdr:colOff>
      <xdr:row>57</xdr:row>
      <xdr:rowOff>10592</xdr:rowOff>
    </xdr:to>
    <xdr:sp macro="" textlink="">
      <xdr:nvSpPr>
        <xdr:cNvPr id="595" name="楕円 594"/>
        <xdr:cNvSpPr/>
      </xdr:nvSpPr>
      <xdr:spPr>
        <a:xfrm>
          <a:off x="13652500" y="968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27119</xdr:rowOff>
    </xdr:from>
    <xdr:ext cx="534377" cy="259045"/>
    <xdr:sp macro="" textlink="">
      <xdr:nvSpPr>
        <xdr:cNvPr id="596" name="テキスト ボックス 595"/>
        <xdr:cNvSpPr txBox="1"/>
      </xdr:nvSpPr>
      <xdr:spPr>
        <a:xfrm>
          <a:off x="13436111" y="945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167139</xdr:rowOff>
    </xdr:from>
    <xdr:to>
      <xdr:col>67</xdr:col>
      <xdr:colOff>101600</xdr:colOff>
      <xdr:row>52</xdr:row>
      <xdr:rowOff>97289</xdr:rowOff>
    </xdr:to>
    <xdr:sp macro="" textlink="">
      <xdr:nvSpPr>
        <xdr:cNvPr id="597" name="楕円 596"/>
        <xdr:cNvSpPr/>
      </xdr:nvSpPr>
      <xdr:spPr>
        <a:xfrm>
          <a:off x="12763500" y="891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50</xdr:row>
      <xdr:rowOff>113816</xdr:rowOff>
    </xdr:from>
    <xdr:ext cx="534377" cy="259045"/>
    <xdr:sp macro="" textlink="">
      <xdr:nvSpPr>
        <xdr:cNvPr id="598" name="テキスト ボックス 597"/>
        <xdr:cNvSpPr txBox="1"/>
      </xdr:nvSpPr>
      <xdr:spPr>
        <a:xfrm>
          <a:off x="12547111" y="868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2" name="テキスト ボックス 611"/>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14" name="テキスト ボックス 613"/>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16" name="テキスト ボックス 615"/>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127127</xdr:rowOff>
    </xdr:from>
    <xdr:to>
      <xdr:col>85</xdr:col>
      <xdr:colOff>126364</xdr:colOff>
      <xdr:row>79</xdr:row>
      <xdr:rowOff>44450</xdr:rowOff>
    </xdr:to>
    <xdr:cxnSp macro="">
      <xdr:nvCxnSpPr>
        <xdr:cNvPr id="622" name="直線コネクタ 621"/>
        <xdr:cNvCxnSpPr/>
      </xdr:nvCxnSpPr>
      <xdr:spPr>
        <a:xfrm flipV="1">
          <a:off x="16317595" y="12128627"/>
          <a:ext cx="1269" cy="14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73804</xdr:rowOff>
    </xdr:from>
    <xdr:ext cx="534377" cy="259045"/>
    <xdr:sp macro="" textlink="">
      <xdr:nvSpPr>
        <xdr:cNvPr id="625" name="災害復旧費最大値テキスト"/>
        <xdr:cNvSpPr txBox="1"/>
      </xdr:nvSpPr>
      <xdr:spPr>
        <a:xfrm>
          <a:off x="16370300" y="1190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127127</xdr:rowOff>
    </xdr:from>
    <xdr:to>
      <xdr:col>86</xdr:col>
      <xdr:colOff>25400</xdr:colOff>
      <xdr:row>70</xdr:row>
      <xdr:rowOff>127127</xdr:rowOff>
    </xdr:to>
    <xdr:cxnSp macro="">
      <xdr:nvCxnSpPr>
        <xdr:cNvPr id="626" name="直線コネクタ 625"/>
        <xdr:cNvCxnSpPr/>
      </xdr:nvCxnSpPr>
      <xdr:spPr>
        <a:xfrm>
          <a:off x="16230600" y="1212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151512</xdr:rowOff>
    </xdr:from>
    <xdr:to>
      <xdr:col>85</xdr:col>
      <xdr:colOff>127000</xdr:colOff>
      <xdr:row>78</xdr:row>
      <xdr:rowOff>59562</xdr:rowOff>
    </xdr:to>
    <xdr:cxnSp macro="">
      <xdr:nvCxnSpPr>
        <xdr:cNvPr id="627" name="直線コネクタ 626"/>
        <xdr:cNvCxnSpPr/>
      </xdr:nvCxnSpPr>
      <xdr:spPr>
        <a:xfrm flipV="1">
          <a:off x="15481300" y="13353162"/>
          <a:ext cx="838200" cy="79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54119</xdr:rowOff>
    </xdr:from>
    <xdr:ext cx="378565" cy="259045"/>
    <xdr:sp macro="" textlink="">
      <xdr:nvSpPr>
        <xdr:cNvPr id="628" name="災害復旧費平均値テキスト"/>
        <xdr:cNvSpPr txBox="1"/>
      </xdr:nvSpPr>
      <xdr:spPr>
        <a:xfrm>
          <a:off x="16370300" y="134272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75692</xdr:rowOff>
    </xdr:from>
    <xdr:to>
      <xdr:col>85</xdr:col>
      <xdr:colOff>177800</xdr:colOff>
      <xdr:row>79</xdr:row>
      <xdr:rowOff>5842</xdr:rowOff>
    </xdr:to>
    <xdr:sp macro="" textlink="">
      <xdr:nvSpPr>
        <xdr:cNvPr id="629" name="フローチャート: 判断 628"/>
        <xdr:cNvSpPr/>
      </xdr:nvSpPr>
      <xdr:spPr>
        <a:xfrm>
          <a:off x="16268700" y="1344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106553</xdr:rowOff>
    </xdr:from>
    <xdr:to>
      <xdr:col>81</xdr:col>
      <xdr:colOff>50800</xdr:colOff>
      <xdr:row>78</xdr:row>
      <xdr:rowOff>59562</xdr:rowOff>
    </xdr:to>
    <xdr:cxnSp macro="">
      <xdr:nvCxnSpPr>
        <xdr:cNvPr id="630" name="直線コネクタ 629"/>
        <xdr:cNvCxnSpPr/>
      </xdr:nvCxnSpPr>
      <xdr:spPr>
        <a:xfrm>
          <a:off x="14592300" y="12965303"/>
          <a:ext cx="889000" cy="46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33401</xdr:rowOff>
    </xdr:from>
    <xdr:to>
      <xdr:col>81</xdr:col>
      <xdr:colOff>101600</xdr:colOff>
      <xdr:row>78</xdr:row>
      <xdr:rowOff>135001</xdr:rowOff>
    </xdr:to>
    <xdr:sp macro="" textlink="">
      <xdr:nvSpPr>
        <xdr:cNvPr id="631" name="フローチャート: 判断 630"/>
        <xdr:cNvSpPr/>
      </xdr:nvSpPr>
      <xdr:spPr>
        <a:xfrm>
          <a:off x="15430500" y="13406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126128</xdr:rowOff>
    </xdr:from>
    <xdr:ext cx="469744" cy="259045"/>
    <xdr:sp macro="" textlink="">
      <xdr:nvSpPr>
        <xdr:cNvPr id="632" name="テキスト ボックス 631"/>
        <xdr:cNvSpPr txBox="1"/>
      </xdr:nvSpPr>
      <xdr:spPr>
        <a:xfrm>
          <a:off x="15246428" y="13499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157353</xdr:rowOff>
    </xdr:from>
    <xdr:to>
      <xdr:col>76</xdr:col>
      <xdr:colOff>114300</xdr:colOff>
      <xdr:row>75</xdr:row>
      <xdr:rowOff>106553</xdr:rowOff>
    </xdr:to>
    <xdr:cxnSp macro="">
      <xdr:nvCxnSpPr>
        <xdr:cNvPr id="633" name="直線コネクタ 632"/>
        <xdr:cNvCxnSpPr/>
      </xdr:nvCxnSpPr>
      <xdr:spPr>
        <a:xfrm>
          <a:off x="13703300" y="1284465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5714</xdr:rowOff>
    </xdr:from>
    <xdr:to>
      <xdr:col>76</xdr:col>
      <xdr:colOff>165100</xdr:colOff>
      <xdr:row>78</xdr:row>
      <xdr:rowOff>107314</xdr:rowOff>
    </xdr:to>
    <xdr:sp macro="" textlink="">
      <xdr:nvSpPr>
        <xdr:cNvPr id="634" name="フローチャート: 判断 633"/>
        <xdr:cNvSpPr/>
      </xdr:nvSpPr>
      <xdr:spPr>
        <a:xfrm>
          <a:off x="14541500" y="133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98441</xdr:rowOff>
    </xdr:from>
    <xdr:ext cx="469744" cy="259045"/>
    <xdr:sp macro="" textlink="">
      <xdr:nvSpPr>
        <xdr:cNvPr id="635" name="テキスト ボックス 634"/>
        <xdr:cNvSpPr txBox="1"/>
      </xdr:nvSpPr>
      <xdr:spPr>
        <a:xfrm>
          <a:off x="14357428" y="1347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157353</xdr:rowOff>
    </xdr:from>
    <xdr:to>
      <xdr:col>71</xdr:col>
      <xdr:colOff>177800</xdr:colOff>
      <xdr:row>78</xdr:row>
      <xdr:rowOff>165100</xdr:rowOff>
    </xdr:to>
    <xdr:cxnSp macro="">
      <xdr:nvCxnSpPr>
        <xdr:cNvPr id="636" name="直線コネクタ 635"/>
        <xdr:cNvCxnSpPr/>
      </xdr:nvCxnSpPr>
      <xdr:spPr>
        <a:xfrm flipV="1">
          <a:off x="12814300" y="12844653"/>
          <a:ext cx="889000" cy="693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157735</xdr:rowOff>
    </xdr:from>
    <xdr:to>
      <xdr:col>72</xdr:col>
      <xdr:colOff>38100</xdr:colOff>
      <xdr:row>78</xdr:row>
      <xdr:rowOff>87885</xdr:rowOff>
    </xdr:to>
    <xdr:sp macro="" textlink="">
      <xdr:nvSpPr>
        <xdr:cNvPr id="637" name="フローチャート: 判断 636"/>
        <xdr:cNvSpPr/>
      </xdr:nvSpPr>
      <xdr:spPr>
        <a:xfrm>
          <a:off x="13652500" y="1335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79012</xdr:rowOff>
    </xdr:from>
    <xdr:ext cx="469744" cy="259045"/>
    <xdr:sp macro="" textlink="">
      <xdr:nvSpPr>
        <xdr:cNvPr id="638" name="テキスト ボックス 637"/>
        <xdr:cNvSpPr txBox="1"/>
      </xdr:nvSpPr>
      <xdr:spPr>
        <a:xfrm>
          <a:off x="13468428" y="1345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103251</xdr:rowOff>
    </xdr:from>
    <xdr:to>
      <xdr:col>67</xdr:col>
      <xdr:colOff>101600</xdr:colOff>
      <xdr:row>79</xdr:row>
      <xdr:rowOff>33401</xdr:rowOff>
    </xdr:to>
    <xdr:sp macro="" textlink="">
      <xdr:nvSpPr>
        <xdr:cNvPr id="639" name="フローチャート: 判断 638"/>
        <xdr:cNvSpPr/>
      </xdr:nvSpPr>
      <xdr:spPr>
        <a:xfrm>
          <a:off x="12763500" y="1347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49928</xdr:rowOff>
    </xdr:from>
    <xdr:ext cx="378565" cy="259045"/>
    <xdr:sp macro="" textlink="">
      <xdr:nvSpPr>
        <xdr:cNvPr id="640" name="テキスト ボックス 639"/>
        <xdr:cNvSpPr txBox="1"/>
      </xdr:nvSpPr>
      <xdr:spPr>
        <a:xfrm>
          <a:off x="12625017" y="13251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100712</xdr:rowOff>
    </xdr:from>
    <xdr:to>
      <xdr:col>85</xdr:col>
      <xdr:colOff>177800</xdr:colOff>
      <xdr:row>78</xdr:row>
      <xdr:rowOff>30862</xdr:rowOff>
    </xdr:to>
    <xdr:sp macro="" textlink="">
      <xdr:nvSpPr>
        <xdr:cNvPr id="646" name="楕円 645"/>
        <xdr:cNvSpPr/>
      </xdr:nvSpPr>
      <xdr:spPr>
        <a:xfrm>
          <a:off x="16268700" y="1330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123589</xdr:rowOff>
    </xdr:from>
    <xdr:ext cx="469744" cy="259045"/>
    <xdr:sp macro="" textlink="">
      <xdr:nvSpPr>
        <xdr:cNvPr id="647" name="災害復旧費該当値テキスト"/>
        <xdr:cNvSpPr txBox="1"/>
      </xdr:nvSpPr>
      <xdr:spPr>
        <a:xfrm>
          <a:off x="16370300" y="13153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8762</xdr:rowOff>
    </xdr:from>
    <xdr:to>
      <xdr:col>81</xdr:col>
      <xdr:colOff>101600</xdr:colOff>
      <xdr:row>78</xdr:row>
      <xdr:rowOff>110362</xdr:rowOff>
    </xdr:to>
    <xdr:sp macro="" textlink="">
      <xdr:nvSpPr>
        <xdr:cNvPr id="648" name="楕円 647"/>
        <xdr:cNvSpPr/>
      </xdr:nvSpPr>
      <xdr:spPr>
        <a:xfrm>
          <a:off x="15430500" y="1338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126889</xdr:rowOff>
    </xdr:from>
    <xdr:ext cx="469744" cy="259045"/>
    <xdr:sp macro="" textlink="">
      <xdr:nvSpPr>
        <xdr:cNvPr id="649" name="テキスト ボックス 648"/>
        <xdr:cNvSpPr txBox="1"/>
      </xdr:nvSpPr>
      <xdr:spPr>
        <a:xfrm>
          <a:off x="15246428" y="1315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55753</xdr:rowOff>
    </xdr:from>
    <xdr:to>
      <xdr:col>76</xdr:col>
      <xdr:colOff>165100</xdr:colOff>
      <xdr:row>75</xdr:row>
      <xdr:rowOff>157353</xdr:rowOff>
    </xdr:to>
    <xdr:sp macro="" textlink="">
      <xdr:nvSpPr>
        <xdr:cNvPr id="650" name="楕円 649"/>
        <xdr:cNvSpPr/>
      </xdr:nvSpPr>
      <xdr:spPr>
        <a:xfrm>
          <a:off x="14541500" y="1291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2430</xdr:rowOff>
    </xdr:from>
    <xdr:ext cx="469744" cy="259045"/>
    <xdr:sp macro="" textlink="">
      <xdr:nvSpPr>
        <xdr:cNvPr id="651" name="テキスト ボックス 650"/>
        <xdr:cNvSpPr txBox="1"/>
      </xdr:nvSpPr>
      <xdr:spPr>
        <a:xfrm>
          <a:off x="14357428" y="1268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106553</xdr:rowOff>
    </xdr:from>
    <xdr:to>
      <xdr:col>72</xdr:col>
      <xdr:colOff>38100</xdr:colOff>
      <xdr:row>75</xdr:row>
      <xdr:rowOff>36703</xdr:rowOff>
    </xdr:to>
    <xdr:sp macro="" textlink="">
      <xdr:nvSpPr>
        <xdr:cNvPr id="652" name="楕円 651"/>
        <xdr:cNvSpPr/>
      </xdr:nvSpPr>
      <xdr:spPr>
        <a:xfrm>
          <a:off x="13652500" y="1279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73</xdr:row>
      <xdr:rowOff>53230</xdr:rowOff>
    </xdr:from>
    <xdr:ext cx="469744" cy="259045"/>
    <xdr:sp macro="" textlink="">
      <xdr:nvSpPr>
        <xdr:cNvPr id="653" name="テキスト ボックス 652"/>
        <xdr:cNvSpPr txBox="1"/>
      </xdr:nvSpPr>
      <xdr:spPr>
        <a:xfrm>
          <a:off x="13468428" y="12569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114300</xdr:rowOff>
    </xdr:from>
    <xdr:to>
      <xdr:col>67</xdr:col>
      <xdr:colOff>101600</xdr:colOff>
      <xdr:row>79</xdr:row>
      <xdr:rowOff>44450</xdr:rowOff>
    </xdr:to>
    <xdr:sp macro="" textlink="">
      <xdr:nvSpPr>
        <xdr:cNvPr id="654" name="楕円 653"/>
        <xdr:cNvSpPr/>
      </xdr:nvSpPr>
      <xdr:spPr>
        <a:xfrm>
          <a:off x="127635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35577</xdr:rowOff>
    </xdr:from>
    <xdr:ext cx="378565" cy="259045"/>
    <xdr:sp macro="" textlink="">
      <xdr:nvSpPr>
        <xdr:cNvPr id="655" name="テキスト ボックス 654"/>
        <xdr:cNvSpPr txBox="1"/>
      </xdr:nvSpPr>
      <xdr:spPr>
        <a:xfrm>
          <a:off x="12625017" y="13580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3" name="テキスト ボックス 67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5" name="テキスト ボックス 67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23591</xdr:rowOff>
    </xdr:from>
    <xdr:to>
      <xdr:col>85</xdr:col>
      <xdr:colOff>126364</xdr:colOff>
      <xdr:row>97</xdr:row>
      <xdr:rowOff>139567</xdr:rowOff>
    </xdr:to>
    <xdr:cxnSp macro="">
      <xdr:nvCxnSpPr>
        <xdr:cNvPr id="679" name="直線コネクタ 678"/>
        <xdr:cNvCxnSpPr/>
      </xdr:nvCxnSpPr>
      <xdr:spPr>
        <a:xfrm flipV="1">
          <a:off x="16317595" y="15454091"/>
          <a:ext cx="1269" cy="1316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143394</xdr:rowOff>
    </xdr:from>
    <xdr:ext cx="534377" cy="259045"/>
    <xdr:sp macro="" textlink="">
      <xdr:nvSpPr>
        <xdr:cNvPr id="680" name="公債費最小値テキスト"/>
        <xdr:cNvSpPr txBox="1"/>
      </xdr:nvSpPr>
      <xdr:spPr>
        <a:xfrm>
          <a:off x="16370300" y="1677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139567</xdr:rowOff>
    </xdr:from>
    <xdr:to>
      <xdr:col>86</xdr:col>
      <xdr:colOff>25400</xdr:colOff>
      <xdr:row>97</xdr:row>
      <xdr:rowOff>139567</xdr:rowOff>
    </xdr:to>
    <xdr:cxnSp macro="">
      <xdr:nvCxnSpPr>
        <xdr:cNvPr id="681" name="直線コネクタ 680"/>
        <xdr:cNvCxnSpPr/>
      </xdr:nvCxnSpPr>
      <xdr:spPr>
        <a:xfrm>
          <a:off x="16230600" y="16770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141718</xdr:rowOff>
    </xdr:from>
    <xdr:ext cx="534377" cy="259045"/>
    <xdr:sp macro="" textlink="">
      <xdr:nvSpPr>
        <xdr:cNvPr id="682" name="公債費最大値テキスト"/>
        <xdr:cNvSpPr txBox="1"/>
      </xdr:nvSpPr>
      <xdr:spPr>
        <a:xfrm>
          <a:off x="16370300" y="1522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23591</xdr:rowOff>
    </xdr:from>
    <xdr:to>
      <xdr:col>86</xdr:col>
      <xdr:colOff>25400</xdr:colOff>
      <xdr:row>90</xdr:row>
      <xdr:rowOff>23591</xdr:rowOff>
    </xdr:to>
    <xdr:cxnSp macro="">
      <xdr:nvCxnSpPr>
        <xdr:cNvPr id="683" name="直線コネクタ 682"/>
        <xdr:cNvCxnSpPr/>
      </xdr:nvCxnSpPr>
      <xdr:spPr>
        <a:xfrm>
          <a:off x="16230600" y="1545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18447</xdr:rowOff>
    </xdr:from>
    <xdr:to>
      <xdr:col>85</xdr:col>
      <xdr:colOff>127000</xdr:colOff>
      <xdr:row>93</xdr:row>
      <xdr:rowOff>43993</xdr:rowOff>
    </xdr:to>
    <xdr:cxnSp macro="">
      <xdr:nvCxnSpPr>
        <xdr:cNvPr id="684" name="直線コネクタ 683"/>
        <xdr:cNvCxnSpPr/>
      </xdr:nvCxnSpPr>
      <xdr:spPr>
        <a:xfrm flipV="1">
          <a:off x="15481300" y="15963297"/>
          <a:ext cx="838200" cy="25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9225</xdr:rowOff>
    </xdr:from>
    <xdr:ext cx="534377" cy="259045"/>
    <xdr:sp macro="" textlink="">
      <xdr:nvSpPr>
        <xdr:cNvPr id="685" name="公債費平均値テキスト"/>
        <xdr:cNvSpPr txBox="1"/>
      </xdr:nvSpPr>
      <xdr:spPr>
        <a:xfrm>
          <a:off x="16370300" y="162969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30798</xdr:rowOff>
    </xdr:from>
    <xdr:to>
      <xdr:col>85</xdr:col>
      <xdr:colOff>177800</xdr:colOff>
      <xdr:row>95</xdr:row>
      <xdr:rowOff>132398</xdr:rowOff>
    </xdr:to>
    <xdr:sp macro="" textlink="">
      <xdr:nvSpPr>
        <xdr:cNvPr id="686" name="フローチャート: 判断 685"/>
        <xdr:cNvSpPr/>
      </xdr:nvSpPr>
      <xdr:spPr>
        <a:xfrm>
          <a:off x="16268700" y="163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43993</xdr:rowOff>
    </xdr:from>
    <xdr:to>
      <xdr:col>81</xdr:col>
      <xdr:colOff>50800</xdr:colOff>
      <xdr:row>93</xdr:row>
      <xdr:rowOff>54584</xdr:rowOff>
    </xdr:to>
    <xdr:cxnSp macro="">
      <xdr:nvCxnSpPr>
        <xdr:cNvPr id="687" name="直線コネクタ 686"/>
        <xdr:cNvCxnSpPr/>
      </xdr:nvCxnSpPr>
      <xdr:spPr>
        <a:xfrm flipV="1">
          <a:off x="14592300" y="15988843"/>
          <a:ext cx="889000" cy="1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67221</xdr:rowOff>
    </xdr:from>
    <xdr:to>
      <xdr:col>81</xdr:col>
      <xdr:colOff>101600</xdr:colOff>
      <xdr:row>95</xdr:row>
      <xdr:rowOff>168821</xdr:rowOff>
    </xdr:to>
    <xdr:sp macro="" textlink="">
      <xdr:nvSpPr>
        <xdr:cNvPr id="688" name="フローチャート: 判断 687"/>
        <xdr:cNvSpPr/>
      </xdr:nvSpPr>
      <xdr:spPr>
        <a:xfrm>
          <a:off x="15430500" y="1635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159948</xdr:rowOff>
    </xdr:from>
    <xdr:ext cx="534377" cy="259045"/>
    <xdr:sp macro="" textlink="">
      <xdr:nvSpPr>
        <xdr:cNvPr id="689" name="テキスト ボックス 688"/>
        <xdr:cNvSpPr txBox="1"/>
      </xdr:nvSpPr>
      <xdr:spPr>
        <a:xfrm>
          <a:off x="15214111" y="1644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54584</xdr:rowOff>
    </xdr:from>
    <xdr:to>
      <xdr:col>76</xdr:col>
      <xdr:colOff>114300</xdr:colOff>
      <xdr:row>93</xdr:row>
      <xdr:rowOff>86474</xdr:rowOff>
    </xdr:to>
    <xdr:cxnSp macro="">
      <xdr:nvCxnSpPr>
        <xdr:cNvPr id="690" name="直線コネクタ 689"/>
        <xdr:cNvCxnSpPr/>
      </xdr:nvCxnSpPr>
      <xdr:spPr>
        <a:xfrm flipV="1">
          <a:off x="13703300" y="15999434"/>
          <a:ext cx="889000" cy="3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74288</xdr:rowOff>
    </xdr:from>
    <xdr:to>
      <xdr:col>76</xdr:col>
      <xdr:colOff>165100</xdr:colOff>
      <xdr:row>96</xdr:row>
      <xdr:rowOff>4438</xdr:rowOff>
    </xdr:to>
    <xdr:sp macro="" textlink="">
      <xdr:nvSpPr>
        <xdr:cNvPr id="691" name="フローチャート: 判断 690"/>
        <xdr:cNvSpPr/>
      </xdr:nvSpPr>
      <xdr:spPr>
        <a:xfrm>
          <a:off x="14541500" y="163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167015</xdr:rowOff>
    </xdr:from>
    <xdr:ext cx="534377" cy="259045"/>
    <xdr:sp macro="" textlink="">
      <xdr:nvSpPr>
        <xdr:cNvPr id="692" name="テキスト ボックス 691"/>
        <xdr:cNvSpPr txBox="1"/>
      </xdr:nvSpPr>
      <xdr:spPr>
        <a:xfrm>
          <a:off x="14325111" y="1645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86474</xdr:rowOff>
    </xdr:from>
    <xdr:to>
      <xdr:col>71</xdr:col>
      <xdr:colOff>177800</xdr:colOff>
      <xdr:row>93</xdr:row>
      <xdr:rowOff>166199</xdr:rowOff>
    </xdr:to>
    <xdr:cxnSp macro="">
      <xdr:nvCxnSpPr>
        <xdr:cNvPr id="693" name="直線コネクタ 692"/>
        <xdr:cNvCxnSpPr/>
      </xdr:nvCxnSpPr>
      <xdr:spPr>
        <a:xfrm flipV="1">
          <a:off x="12814300" y="16031324"/>
          <a:ext cx="889000" cy="79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55296</xdr:rowOff>
    </xdr:from>
    <xdr:to>
      <xdr:col>72</xdr:col>
      <xdr:colOff>38100</xdr:colOff>
      <xdr:row>95</xdr:row>
      <xdr:rowOff>156896</xdr:rowOff>
    </xdr:to>
    <xdr:sp macro="" textlink="">
      <xdr:nvSpPr>
        <xdr:cNvPr id="694" name="フローチャート: 判断 693"/>
        <xdr:cNvSpPr/>
      </xdr:nvSpPr>
      <xdr:spPr>
        <a:xfrm>
          <a:off x="136525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148023</xdr:rowOff>
    </xdr:from>
    <xdr:ext cx="534377" cy="259045"/>
    <xdr:sp macro="" textlink="">
      <xdr:nvSpPr>
        <xdr:cNvPr id="695" name="テキスト ボックス 694"/>
        <xdr:cNvSpPr txBox="1"/>
      </xdr:nvSpPr>
      <xdr:spPr>
        <a:xfrm>
          <a:off x="13436111" y="1643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41370</xdr:rowOff>
    </xdr:from>
    <xdr:to>
      <xdr:col>67</xdr:col>
      <xdr:colOff>101600</xdr:colOff>
      <xdr:row>95</xdr:row>
      <xdr:rowOff>142970</xdr:rowOff>
    </xdr:to>
    <xdr:sp macro="" textlink="">
      <xdr:nvSpPr>
        <xdr:cNvPr id="696" name="フローチャート: 判断 695"/>
        <xdr:cNvSpPr/>
      </xdr:nvSpPr>
      <xdr:spPr>
        <a:xfrm>
          <a:off x="12763500" y="163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134097</xdr:rowOff>
    </xdr:from>
    <xdr:ext cx="534377" cy="259045"/>
    <xdr:sp macro="" textlink="">
      <xdr:nvSpPr>
        <xdr:cNvPr id="697" name="テキスト ボックス 696"/>
        <xdr:cNvSpPr txBox="1"/>
      </xdr:nvSpPr>
      <xdr:spPr>
        <a:xfrm>
          <a:off x="12547111" y="1642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139097</xdr:rowOff>
    </xdr:from>
    <xdr:to>
      <xdr:col>85</xdr:col>
      <xdr:colOff>177800</xdr:colOff>
      <xdr:row>93</xdr:row>
      <xdr:rowOff>69247</xdr:rowOff>
    </xdr:to>
    <xdr:sp macro="" textlink="">
      <xdr:nvSpPr>
        <xdr:cNvPr id="703" name="楕円 702"/>
        <xdr:cNvSpPr/>
      </xdr:nvSpPr>
      <xdr:spPr>
        <a:xfrm>
          <a:off x="16268700" y="1591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161974</xdr:rowOff>
    </xdr:from>
    <xdr:ext cx="534377" cy="259045"/>
    <xdr:sp macro="" textlink="">
      <xdr:nvSpPr>
        <xdr:cNvPr id="704" name="公債費該当値テキスト"/>
        <xdr:cNvSpPr txBox="1"/>
      </xdr:nvSpPr>
      <xdr:spPr>
        <a:xfrm>
          <a:off x="16370300" y="1576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164643</xdr:rowOff>
    </xdr:from>
    <xdr:to>
      <xdr:col>81</xdr:col>
      <xdr:colOff>101600</xdr:colOff>
      <xdr:row>93</xdr:row>
      <xdr:rowOff>94793</xdr:rowOff>
    </xdr:to>
    <xdr:sp macro="" textlink="">
      <xdr:nvSpPr>
        <xdr:cNvPr id="705" name="楕円 704"/>
        <xdr:cNvSpPr/>
      </xdr:nvSpPr>
      <xdr:spPr>
        <a:xfrm>
          <a:off x="15430500" y="1593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111320</xdr:rowOff>
    </xdr:from>
    <xdr:ext cx="534377" cy="259045"/>
    <xdr:sp macro="" textlink="">
      <xdr:nvSpPr>
        <xdr:cNvPr id="706" name="テキスト ボックス 705"/>
        <xdr:cNvSpPr txBox="1"/>
      </xdr:nvSpPr>
      <xdr:spPr>
        <a:xfrm>
          <a:off x="15214111" y="1571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3784</xdr:rowOff>
    </xdr:from>
    <xdr:to>
      <xdr:col>76</xdr:col>
      <xdr:colOff>165100</xdr:colOff>
      <xdr:row>93</xdr:row>
      <xdr:rowOff>105384</xdr:rowOff>
    </xdr:to>
    <xdr:sp macro="" textlink="">
      <xdr:nvSpPr>
        <xdr:cNvPr id="707" name="楕円 706"/>
        <xdr:cNvSpPr/>
      </xdr:nvSpPr>
      <xdr:spPr>
        <a:xfrm>
          <a:off x="14541500" y="1594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121911</xdr:rowOff>
    </xdr:from>
    <xdr:ext cx="534377" cy="259045"/>
    <xdr:sp macro="" textlink="">
      <xdr:nvSpPr>
        <xdr:cNvPr id="708" name="テキスト ボックス 707"/>
        <xdr:cNvSpPr txBox="1"/>
      </xdr:nvSpPr>
      <xdr:spPr>
        <a:xfrm>
          <a:off x="14325111" y="1572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35674</xdr:rowOff>
    </xdr:from>
    <xdr:to>
      <xdr:col>72</xdr:col>
      <xdr:colOff>38100</xdr:colOff>
      <xdr:row>93</xdr:row>
      <xdr:rowOff>137274</xdr:rowOff>
    </xdr:to>
    <xdr:sp macro="" textlink="">
      <xdr:nvSpPr>
        <xdr:cNvPr id="709" name="楕円 708"/>
        <xdr:cNvSpPr/>
      </xdr:nvSpPr>
      <xdr:spPr>
        <a:xfrm>
          <a:off x="13652500" y="1598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153801</xdr:rowOff>
    </xdr:from>
    <xdr:ext cx="534377" cy="259045"/>
    <xdr:sp macro="" textlink="">
      <xdr:nvSpPr>
        <xdr:cNvPr id="710" name="テキスト ボックス 709"/>
        <xdr:cNvSpPr txBox="1"/>
      </xdr:nvSpPr>
      <xdr:spPr>
        <a:xfrm>
          <a:off x="13436111" y="1575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115399</xdr:rowOff>
    </xdr:from>
    <xdr:to>
      <xdr:col>67</xdr:col>
      <xdr:colOff>101600</xdr:colOff>
      <xdr:row>94</xdr:row>
      <xdr:rowOff>45549</xdr:rowOff>
    </xdr:to>
    <xdr:sp macro="" textlink="">
      <xdr:nvSpPr>
        <xdr:cNvPr id="711" name="楕円 710"/>
        <xdr:cNvSpPr/>
      </xdr:nvSpPr>
      <xdr:spPr>
        <a:xfrm>
          <a:off x="12763500" y="1606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62076</xdr:rowOff>
    </xdr:from>
    <xdr:ext cx="534377" cy="259045"/>
    <xdr:sp macro="" textlink="">
      <xdr:nvSpPr>
        <xdr:cNvPr id="712" name="テキスト ボックス 711"/>
        <xdr:cNvSpPr txBox="1"/>
      </xdr:nvSpPr>
      <xdr:spPr>
        <a:xfrm>
          <a:off x="12547111" y="1583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169418</xdr:rowOff>
    </xdr:from>
    <xdr:to>
      <xdr:col>116</xdr:col>
      <xdr:colOff>62864</xdr:colOff>
      <xdr:row>39</xdr:row>
      <xdr:rowOff>98878</xdr:rowOff>
    </xdr:to>
    <xdr:cxnSp macro="">
      <xdr:nvCxnSpPr>
        <xdr:cNvPr id="738" name="直線コネクタ 737"/>
        <xdr:cNvCxnSpPr/>
      </xdr:nvCxnSpPr>
      <xdr:spPr>
        <a:xfrm flipV="1">
          <a:off x="22159595" y="5312918"/>
          <a:ext cx="1269" cy="1472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118888</xdr:rowOff>
    </xdr:from>
    <xdr:ext cx="249299" cy="259045"/>
    <xdr:sp macro="" textlink="">
      <xdr:nvSpPr>
        <xdr:cNvPr id="739" name="諸支出金最小値テキスト"/>
        <xdr:cNvSpPr txBox="1"/>
      </xdr:nvSpPr>
      <xdr:spPr>
        <a:xfrm>
          <a:off x="22212300" y="68054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116095</xdr:rowOff>
    </xdr:from>
    <xdr:ext cx="469744" cy="259045"/>
    <xdr:sp macro="" textlink="">
      <xdr:nvSpPr>
        <xdr:cNvPr id="741" name="諸支出金最大値テキスト"/>
        <xdr:cNvSpPr txBox="1"/>
      </xdr:nvSpPr>
      <xdr:spPr>
        <a:xfrm>
          <a:off x="22212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169418</xdr:rowOff>
    </xdr:from>
    <xdr:to>
      <xdr:col>116</xdr:col>
      <xdr:colOff>152400</xdr:colOff>
      <xdr:row>30</xdr:row>
      <xdr:rowOff>169418</xdr:rowOff>
    </xdr:to>
    <xdr:cxnSp macro="">
      <xdr:nvCxnSpPr>
        <xdr:cNvPr id="742" name="直線コネクタ 741"/>
        <xdr:cNvCxnSpPr/>
      </xdr:nvCxnSpPr>
      <xdr:spPr>
        <a:xfrm>
          <a:off x="22072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36339</xdr:rowOff>
    </xdr:from>
    <xdr:ext cx="378565" cy="259045"/>
    <xdr:sp macro="" textlink="">
      <xdr:nvSpPr>
        <xdr:cNvPr id="744" name="諸支出金平均値テキスト"/>
        <xdr:cNvSpPr txBox="1"/>
      </xdr:nvSpPr>
      <xdr:spPr>
        <a:xfrm>
          <a:off x="22212300" y="65514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13462</xdr:rowOff>
    </xdr:from>
    <xdr:to>
      <xdr:col>116</xdr:col>
      <xdr:colOff>114300</xdr:colOff>
      <xdr:row>39</xdr:row>
      <xdr:rowOff>115062</xdr:rowOff>
    </xdr:to>
    <xdr:sp macro="" textlink="">
      <xdr:nvSpPr>
        <xdr:cNvPr id="745" name="フローチャート: 判断 744"/>
        <xdr:cNvSpPr/>
      </xdr:nvSpPr>
      <xdr:spPr>
        <a:xfrm>
          <a:off x="221107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27178</xdr:rowOff>
    </xdr:from>
    <xdr:to>
      <xdr:col>112</xdr:col>
      <xdr:colOff>38100</xdr:colOff>
      <xdr:row>39</xdr:row>
      <xdr:rowOff>128778</xdr:rowOff>
    </xdr:to>
    <xdr:sp macro="" textlink="">
      <xdr:nvSpPr>
        <xdr:cNvPr id="747" name="フローチャート: 判断 746"/>
        <xdr:cNvSpPr/>
      </xdr:nvSpPr>
      <xdr:spPr>
        <a:xfrm>
          <a:off x="21272500" y="671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145305</xdr:rowOff>
    </xdr:from>
    <xdr:ext cx="313932" cy="259045"/>
    <xdr:sp macro="" textlink="">
      <xdr:nvSpPr>
        <xdr:cNvPr id="748" name="テキスト ボックス 747"/>
        <xdr:cNvSpPr txBox="1"/>
      </xdr:nvSpPr>
      <xdr:spPr>
        <a:xfrm>
          <a:off x="21166333" y="6488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38281</xdr:rowOff>
    </xdr:from>
    <xdr:to>
      <xdr:col>107</xdr:col>
      <xdr:colOff>101600</xdr:colOff>
      <xdr:row>39</xdr:row>
      <xdr:rowOff>139881</xdr:rowOff>
    </xdr:to>
    <xdr:sp macro="" textlink="">
      <xdr:nvSpPr>
        <xdr:cNvPr id="750" name="フローチャート: 判断 749"/>
        <xdr:cNvSpPr/>
      </xdr:nvSpPr>
      <xdr:spPr>
        <a:xfrm>
          <a:off x="20383500" y="672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156408</xdr:rowOff>
    </xdr:from>
    <xdr:ext cx="313932" cy="259045"/>
    <xdr:sp macro="" textlink="">
      <xdr:nvSpPr>
        <xdr:cNvPr id="751" name="テキスト ボックス 750"/>
        <xdr:cNvSpPr txBox="1"/>
      </xdr:nvSpPr>
      <xdr:spPr>
        <a:xfrm>
          <a:off x="20277333" y="65000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27178</xdr:rowOff>
    </xdr:from>
    <xdr:to>
      <xdr:col>102</xdr:col>
      <xdr:colOff>165100</xdr:colOff>
      <xdr:row>39</xdr:row>
      <xdr:rowOff>128778</xdr:rowOff>
    </xdr:to>
    <xdr:sp macro="" textlink="">
      <xdr:nvSpPr>
        <xdr:cNvPr id="753" name="フローチャート: 判断 752"/>
        <xdr:cNvSpPr/>
      </xdr:nvSpPr>
      <xdr:spPr>
        <a:xfrm>
          <a:off x="19494500" y="671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145305</xdr:rowOff>
    </xdr:from>
    <xdr:ext cx="313932" cy="259045"/>
    <xdr:sp macro="" textlink="">
      <xdr:nvSpPr>
        <xdr:cNvPr id="754" name="テキスト ボックス 753"/>
        <xdr:cNvSpPr txBox="1"/>
      </xdr:nvSpPr>
      <xdr:spPr>
        <a:xfrm>
          <a:off x="19388333" y="6488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163358</xdr:rowOff>
    </xdr:from>
    <xdr:to>
      <xdr:col>98</xdr:col>
      <xdr:colOff>38100</xdr:colOff>
      <xdr:row>39</xdr:row>
      <xdr:rowOff>93508</xdr:rowOff>
    </xdr:to>
    <xdr:sp macro="" textlink="">
      <xdr:nvSpPr>
        <xdr:cNvPr id="755" name="フローチャート: 判断 754"/>
        <xdr:cNvSpPr/>
      </xdr:nvSpPr>
      <xdr:spPr>
        <a:xfrm>
          <a:off x="18605500" y="667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110035</xdr:rowOff>
    </xdr:from>
    <xdr:ext cx="378565" cy="259045"/>
    <xdr:sp macro="" textlink="">
      <xdr:nvSpPr>
        <xdr:cNvPr id="756" name="テキスト ボックス 755"/>
        <xdr:cNvSpPr txBox="1"/>
      </xdr:nvSpPr>
      <xdr:spPr>
        <a:xfrm>
          <a:off x="18467017" y="6453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163338</xdr:rowOff>
    </xdr:from>
    <xdr:ext cx="249299" cy="259045"/>
    <xdr:sp macro="" textlink="">
      <xdr:nvSpPr>
        <xdr:cNvPr id="763" name="諸支出金該当値テキスト"/>
        <xdr:cNvSpPr txBox="1"/>
      </xdr:nvSpPr>
      <xdr:spPr>
        <a:xfrm>
          <a:off x="22212300" y="66784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○総務費：歳出決算額は住民一人当たり</a:t>
          </a:r>
          <a:r>
            <a:rPr kumimoji="1" lang="en-US" altLang="ja-JP" sz="1300">
              <a:latin typeface="ＭＳ Ｐゴシック" panose="020B0600070205080204" pitchFamily="50" charset="-128"/>
              <a:ea typeface="ＭＳ Ｐゴシック" panose="020B0600070205080204" pitchFamily="50" charset="-128"/>
            </a:rPr>
            <a:t>146,566</a:t>
          </a:r>
          <a:r>
            <a:rPr kumimoji="1" lang="ja-JP" altLang="en-US" sz="1300">
              <a:latin typeface="ＭＳ Ｐゴシック" panose="020B0600070205080204" pitchFamily="50" charset="-128"/>
              <a:ea typeface="ＭＳ Ｐゴシック" panose="020B0600070205080204" pitchFamily="50" charset="-128"/>
            </a:rPr>
            <a:t>円となっており、類似団体平均と大きく乖離している。これはふるさと応援寄附金の増加に伴うふるさと応援寄附事業関係経費の増が主な要因である。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○民生費：歳出決算額は住民一人当たり</a:t>
          </a:r>
          <a:r>
            <a:rPr kumimoji="1" lang="en-US" altLang="ja-JP" sz="1300">
              <a:latin typeface="ＭＳ Ｐゴシック" panose="020B0600070205080204" pitchFamily="50" charset="-128"/>
              <a:ea typeface="ＭＳ Ｐゴシック" panose="020B0600070205080204" pitchFamily="50" charset="-128"/>
            </a:rPr>
            <a:t>275,739</a:t>
          </a:r>
          <a:r>
            <a:rPr kumimoji="1" lang="ja-JP" altLang="en-US" sz="1300">
              <a:latin typeface="ＭＳ Ｐゴシック" panose="020B0600070205080204" pitchFamily="50" charset="-128"/>
              <a:ea typeface="ＭＳ Ｐゴシック" panose="020B0600070205080204" pitchFamily="50" charset="-128"/>
            </a:rPr>
            <a:t>円となっており、類似団体内で高い水準となっている。これは、住民税非課税世帯が多いことによる臨時特例給付事業の増によるものである。また、依然として生活保護行政に要する経費が高い水準にあることや、障がい児通所支援事業及び障がい者</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自立支援事業関連経費も増加傾向にあることが要因であるが、資格審査等の適正化や就労支援等自立に向けた取り組みを実施し民生費の適正化を図る。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○衛生費：歳出決算額は住民一人当たり</a:t>
          </a:r>
          <a:r>
            <a:rPr kumimoji="1" lang="en-US" altLang="ja-JP" sz="1300">
              <a:latin typeface="ＭＳ Ｐゴシック" panose="020B0600070205080204" pitchFamily="50" charset="-128"/>
              <a:ea typeface="ＭＳ Ｐゴシック" panose="020B0600070205080204" pitchFamily="50" charset="-128"/>
            </a:rPr>
            <a:t>50,668</a:t>
          </a:r>
          <a:r>
            <a:rPr kumimoji="1" lang="ja-JP" altLang="en-US" sz="1300">
              <a:latin typeface="ＭＳ Ｐゴシック" panose="020B0600070205080204" pitchFamily="50" charset="-128"/>
              <a:ea typeface="ＭＳ Ｐゴシック" panose="020B0600070205080204" pitchFamily="50" charset="-128"/>
            </a:rPr>
            <a:t>円となっており、類似団体平均と大きく乖離している。これは新型コロナウイルス感染症対策関係事業費が増となったことが主な要因である。</a:t>
          </a:r>
        </a:p>
        <a:p>
          <a:r>
            <a:rPr kumimoji="1" lang="ja-JP" altLang="en-US" sz="1300">
              <a:latin typeface="ＭＳ Ｐゴシック" panose="020B0600070205080204" pitchFamily="50" charset="-128"/>
              <a:ea typeface="ＭＳ Ｐゴシック" panose="020B0600070205080204" pitchFamily="50" charset="-128"/>
            </a:rPr>
            <a:t>○商工費：歳出決算額は住民一人当たり</a:t>
          </a:r>
          <a:r>
            <a:rPr kumimoji="1" lang="en-US" altLang="ja-JP" sz="1300">
              <a:latin typeface="ＭＳ Ｐゴシック" panose="020B0600070205080204" pitchFamily="50" charset="-128"/>
              <a:ea typeface="ＭＳ Ｐゴシック" panose="020B0600070205080204" pitchFamily="50" charset="-128"/>
            </a:rPr>
            <a:t>20,155</a:t>
          </a:r>
          <a:r>
            <a:rPr kumimoji="1" lang="ja-JP" altLang="en-US" sz="1300">
              <a:latin typeface="ＭＳ Ｐゴシック" panose="020B0600070205080204" pitchFamily="50" charset="-128"/>
              <a:ea typeface="ＭＳ Ｐゴシック" panose="020B0600070205080204" pitchFamily="50" charset="-128"/>
            </a:rPr>
            <a:t>円となっており、類似団体平均と大きく乖離している。これは地域経済対策等の新型コロナウイルス感染症対策関係事業費が増となったことが主な要因である。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○公債費：歳出決算額は住民一人当たり</a:t>
          </a:r>
          <a:r>
            <a:rPr kumimoji="1" lang="en-US" altLang="ja-JP" sz="1300">
              <a:latin typeface="ＭＳ Ｐゴシック" panose="020B0600070205080204" pitchFamily="50" charset="-128"/>
              <a:ea typeface="ＭＳ Ｐゴシック" panose="020B0600070205080204" pitchFamily="50" charset="-128"/>
            </a:rPr>
            <a:t>55,365</a:t>
          </a:r>
          <a:r>
            <a:rPr kumimoji="1" lang="ja-JP" altLang="en-US" sz="1300">
              <a:latin typeface="ＭＳ Ｐゴシック" panose="020B0600070205080204" pitchFamily="50" charset="-128"/>
              <a:ea typeface="ＭＳ Ｐゴシック" panose="020B0600070205080204" pitchFamily="50" charset="-128"/>
            </a:rPr>
            <a:t>円となっており、類似団体平均と大きく乖離している。これは学校教育施設等整備事業債、旧合併特例事業債、臨時財政対策債の元金償還が開始となったことが主な要因である。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福岡県飯塚市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歳入、歳出ともに特別定額給付金事業関係経費が減となったことにより総額では減となった。実質収支及び単年度収支ともに黒字となったが、これは歳入において、普通交付税が</a:t>
          </a:r>
          <a:r>
            <a:rPr kumimoji="1" lang="en-US" altLang="ja-JP" sz="1200">
              <a:latin typeface="ＭＳ ゴシック" pitchFamily="49" charset="-128"/>
              <a:ea typeface="ＭＳ ゴシック" pitchFamily="49" charset="-128"/>
            </a:rPr>
            <a:t>1,256</a:t>
          </a:r>
          <a:r>
            <a:rPr kumimoji="1" lang="ja-JP" altLang="en-US" sz="1200">
              <a:latin typeface="ＭＳ ゴシック" pitchFamily="49" charset="-128"/>
              <a:ea typeface="ＭＳ ゴシック" pitchFamily="49" charset="-128"/>
            </a:rPr>
            <a:t>百万円、市有土地売払収入が</a:t>
          </a:r>
          <a:r>
            <a:rPr kumimoji="1" lang="en-US" altLang="ja-JP" sz="1200">
              <a:latin typeface="ＭＳ ゴシック" pitchFamily="49" charset="-128"/>
              <a:ea typeface="ＭＳ ゴシック" pitchFamily="49" charset="-128"/>
            </a:rPr>
            <a:t>1,804</a:t>
          </a:r>
          <a:r>
            <a:rPr kumimoji="1" lang="ja-JP" altLang="en-US" sz="1200">
              <a:latin typeface="ＭＳ ゴシック" pitchFamily="49" charset="-128"/>
              <a:ea typeface="ＭＳ ゴシック" pitchFamily="49" charset="-128"/>
            </a:rPr>
            <a:t>百万増となったことが大きく影響している。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今後も菰田・堀池地区活性化事業等の大型事業が本格化していくことから財政調整基金残高は減少していく見込みである。今後も第二次行財政改革大綱の目標である「令和</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年度時点で財政調整基金及び減債基金残高を標準財政規模の</a:t>
          </a:r>
          <a:r>
            <a:rPr kumimoji="1" lang="en-US" altLang="ja-JP" sz="1200">
              <a:latin typeface="ＭＳ ゴシック" pitchFamily="49" charset="-128"/>
              <a:ea typeface="ＭＳ ゴシック" pitchFamily="49" charset="-128"/>
            </a:rPr>
            <a:t>20</a:t>
          </a:r>
          <a:r>
            <a:rPr kumimoji="1" lang="ja-JP" altLang="en-US" sz="1200">
              <a:latin typeface="ＭＳ ゴシック" pitchFamily="49" charset="-128"/>
              <a:ea typeface="ＭＳ ゴシック" pitchFamily="49" charset="-128"/>
            </a:rPr>
            <a:t>％以上」を達成するため、引き続き持続可能で健全な財政運営に努める。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福岡県飯塚市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赤字の会計である小型自動車競走事業特別会計においては、長年、景気低迷の影響等により収益金が減少していたが、業績改善の手法として、平成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年度に包括的民間委託を導入してからは徐々に業績が回復しており、令和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年度末時点で</a:t>
          </a:r>
          <a:r>
            <a:rPr kumimoji="1" lang="en-US" altLang="ja-JP" sz="1400">
              <a:latin typeface="ＭＳ ゴシック" pitchFamily="49" charset="-128"/>
              <a:ea typeface="ＭＳ ゴシック" pitchFamily="49" charset="-128"/>
            </a:rPr>
            <a:t>1,028</a:t>
          </a:r>
          <a:r>
            <a:rPr kumimoji="1" lang="ja-JP" altLang="en-US" sz="1400">
              <a:latin typeface="ＭＳ ゴシック" pitchFamily="49" charset="-128"/>
              <a:ea typeface="ＭＳ ゴシック" pitchFamily="49" charset="-128"/>
            </a:rPr>
            <a:t>百万円となっていた累積赤字が、令和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年度末には</a:t>
          </a:r>
          <a:r>
            <a:rPr kumimoji="1" lang="en-US" altLang="ja-JP" sz="1400">
              <a:latin typeface="ＭＳ ゴシック" pitchFamily="49" charset="-128"/>
              <a:ea typeface="ＭＳ ゴシック" pitchFamily="49" charset="-128"/>
            </a:rPr>
            <a:t>674</a:t>
          </a:r>
          <a:r>
            <a:rPr kumimoji="1" lang="ja-JP" altLang="en-US" sz="1400">
              <a:latin typeface="ＭＳ ゴシック" pitchFamily="49" charset="-128"/>
              <a:ea typeface="ＭＳ ゴシック" pitchFamily="49" charset="-128"/>
            </a:rPr>
            <a:t>百万円、年間にして</a:t>
          </a:r>
          <a:r>
            <a:rPr kumimoji="1" lang="en-US" altLang="ja-JP" sz="1400">
              <a:latin typeface="ＭＳ ゴシック" pitchFamily="49" charset="-128"/>
              <a:ea typeface="ＭＳ ゴシック" pitchFamily="49" charset="-128"/>
            </a:rPr>
            <a:t>354</a:t>
          </a:r>
          <a:r>
            <a:rPr kumimoji="1" lang="ja-JP" altLang="en-US" sz="1400">
              <a:latin typeface="ＭＳ ゴシック" pitchFamily="49" charset="-128"/>
              <a:ea typeface="ＭＳ ゴシック" pitchFamily="49" charset="-128"/>
            </a:rPr>
            <a:t>百万円の赤字解消（＝単年度黒字）を行った。</a:t>
          </a:r>
        </a:p>
        <a:p>
          <a:r>
            <a:rPr kumimoji="1" lang="ja-JP" altLang="en-US" sz="1400">
              <a:latin typeface="ＭＳ ゴシック" pitchFamily="49" charset="-128"/>
              <a:ea typeface="ＭＳ ゴシック" pitchFamily="49" charset="-128"/>
            </a:rPr>
            <a:t>　次年度以降も包括的民間委託による経営改善を図りつつ、ミッドナイトレース開催などの売り上げ増加のための取り組みを実施し、令和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年度から実施している大規模な施設の老朽化対策のための財源確保をするなど、更なる事業経営の健全化に取り組んでいく。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4" t="s">
        <v>79</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4"/>
      <c r="DA1" s="594"/>
      <c r="DB1" s="594"/>
      <c r="DC1" s="594"/>
      <c r="DD1" s="594"/>
      <c r="DE1" s="594"/>
      <c r="DF1" s="594"/>
      <c r="DG1" s="594"/>
      <c r="DH1" s="594"/>
      <c r="DI1" s="594"/>
      <c r="DJ1" s="178"/>
      <c r="DK1" s="178"/>
      <c r="DL1" s="178"/>
      <c r="DM1" s="178"/>
      <c r="DN1" s="178"/>
      <c r="DO1" s="178"/>
    </row>
    <row r="2" spans="1:119" ht="24.75" thickBot="1" x14ac:dyDescent="0.2">
      <c r="B2" s="179" t="s">
        <v>80</v>
      </c>
      <c r="C2" s="179"/>
      <c r="D2" s="180"/>
    </row>
    <row r="3" spans="1:119" ht="18.75" customHeight="1" thickBot="1" x14ac:dyDescent="0.2">
      <c r="A3" s="178"/>
      <c r="B3" s="595" t="s">
        <v>81</v>
      </c>
      <c r="C3" s="596"/>
      <c r="D3" s="596"/>
      <c r="E3" s="597"/>
      <c r="F3" s="597"/>
      <c r="G3" s="597"/>
      <c r="H3" s="597"/>
      <c r="I3" s="597"/>
      <c r="J3" s="597"/>
      <c r="K3" s="597"/>
      <c r="L3" s="597" t="s">
        <v>82</v>
      </c>
      <c r="M3" s="597"/>
      <c r="N3" s="597"/>
      <c r="O3" s="597"/>
      <c r="P3" s="597"/>
      <c r="Q3" s="597"/>
      <c r="R3" s="600"/>
      <c r="S3" s="600"/>
      <c r="T3" s="600"/>
      <c r="U3" s="600"/>
      <c r="V3" s="601"/>
      <c r="W3" s="491" t="s">
        <v>83</v>
      </c>
      <c r="X3" s="492"/>
      <c r="Y3" s="492"/>
      <c r="Z3" s="492"/>
      <c r="AA3" s="492"/>
      <c r="AB3" s="596"/>
      <c r="AC3" s="600" t="s">
        <v>84</v>
      </c>
      <c r="AD3" s="492"/>
      <c r="AE3" s="492"/>
      <c r="AF3" s="492"/>
      <c r="AG3" s="492"/>
      <c r="AH3" s="492"/>
      <c r="AI3" s="492"/>
      <c r="AJ3" s="492"/>
      <c r="AK3" s="492"/>
      <c r="AL3" s="562"/>
      <c r="AM3" s="491" t="s">
        <v>85</v>
      </c>
      <c r="AN3" s="492"/>
      <c r="AO3" s="492"/>
      <c r="AP3" s="492"/>
      <c r="AQ3" s="492"/>
      <c r="AR3" s="492"/>
      <c r="AS3" s="492"/>
      <c r="AT3" s="492"/>
      <c r="AU3" s="492"/>
      <c r="AV3" s="492"/>
      <c r="AW3" s="492"/>
      <c r="AX3" s="562"/>
      <c r="AY3" s="554" t="s">
        <v>1</v>
      </c>
      <c r="AZ3" s="555"/>
      <c r="BA3" s="555"/>
      <c r="BB3" s="555"/>
      <c r="BC3" s="555"/>
      <c r="BD3" s="555"/>
      <c r="BE3" s="555"/>
      <c r="BF3" s="555"/>
      <c r="BG3" s="555"/>
      <c r="BH3" s="555"/>
      <c r="BI3" s="555"/>
      <c r="BJ3" s="555"/>
      <c r="BK3" s="555"/>
      <c r="BL3" s="555"/>
      <c r="BM3" s="604"/>
      <c r="BN3" s="491" t="s">
        <v>86</v>
      </c>
      <c r="BO3" s="492"/>
      <c r="BP3" s="492"/>
      <c r="BQ3" s="492"/>
      <c r="BR3" s="492"/>
      <c r="BS3" s="492"/>
      <c r="BT3" s="492"/>
      <c r="BU3" s="562"/>
      <c r="BV3" s="491" t="s">
        <v>87</v>
      </c>
      <c r="BW3" s="492"/>
      <c r="BX3" s="492"/>
      <c r="BY3" s="492"/>
      <c r="BZ3" s="492"/>
      <c r="CA3" s="492"/>
      <c r="CB3" s="492"/>
      <c r="CC3" s="562"/>
      <c r="CD3" s="554" t="s">
        <v>1</v>
      </c>
      <c r="CE3" s="555"/>
      <c r="CF3" s="555"/>
      <c r="CG3" s="555"/>
      <c r="CH3" s="555"/>
      <c r="CI3" s="555"/>
      <c r="CJ3" s="555"/>
      <c r="CK3" s="555"/>
      <c r="CL3" s="555"/>
      <c r="CM3" s="555"/>
      <c r="CN3" s="555"/>
      <c r="CO3" s="555"/>
      <c r="CP3" s="555"/>
      <c r="CQ3" s="555"/>
      <c r="CR3" s="555"/>
      <c r="CS3" s="604"/>
      <c r="CT3" s="491" t="s">
        <v>88</v>
      </c>
      <c r="CU3" s="492"/>
      <c r="CV3" s="492"/>
      <c r="CW3" s="492"/>
      <c r="CX3" s="492"/>
      <c r="CY3" s="492"/>
      <c r="CZ3" s="492"/>
      <c r="DA3" s="562"/>
      <c r="DB3" s="491" t="s">
        <v>89</v>
      </c>
      <c r="DC3" s="492"/>
      <c r="DD3" s="492"/>
      <c r="DE3" s="492"/>
      <c r="DF3" s="492"/>
      <c r="DG3" s="492"/>
      <c r="DH3" s="492"/>
      <c r="DI3" s="562"/>
    </row>
    <row r="4" spans="1:119" ht="18.75" customHeight="1" x14ac:dyDescent="0.15">
      <c r="A4" s="178"/>
      <c r="B4" s="570"/>
      <c r="C4" s="571"/>
      <c r="D4" s="571"/>
      <c r="E4" s="572"/>
      <c r="F4" s="572"/>
      <c r="G4" s="572"/>
      <c r="H4" s="572"/>
      <c r="I4" s="572"/>
      <c r="J4" s="572"/>
      <c r="K4" s="572"/>
      <c r="L4" s="572"/>
      <c r="M4" s="572"/>
      <c r="N4" s="572"/>
      <c r="O4" s="572"/>
      <c r="P4" s="572"/>
      <c r="Q4" s="572"/>
      <c r="R4" s="576"/>
      <c r="S4" s="576"/>
      <c r="T4" s="576"/>
      <c r="U4" s="576"/>
      <c r="V4" s="577"/>
      <c r="W4" s="563"/>
      <c r="X4" s="373"/>
      <c r="Y4" s="373"/>
      <c r="Z4" s="373"/>
      <c r="AA4" s="373"/>
      <c r="AB4" s="571"/>
      <c r="AC4" s="576"/>
      <c r="AD4" s="373"/>
      <c r="AE4" s="373"/>
      <c r="AF4" s="373"/>
      <c r="AG4" s="373"/>
      <c r="AH4" s="373"/>
      <c r="AI4" s="373"/>
      <c r="AJ4" s="373"/>
      <c r="AK4" s="373"/>
      <c r="AL4" s="564"/>
      <c r="AM4" s="513"/>
      <c r="AN4" s="411"/>
      <c r="AO4" s="411"/>
      <c r="AP4" s="411"/>
      <c r="AQ4" s="411"/>
      <c r="AR4" s="411"/>
      <c r="AS4" s="411"/>
      <c r="AT4" s="411"/>
      <c r="AU4" s="411"/>
      <c r="AV4" s="411"/>
      <c r="AW4" s="411"/>
      <c r="AX4" s="603"/>
      <c r="AY4" s="448" t="s">
        <v>90</v>
      </c>
      <c r="AZ4" s="449"/>
      <c r="BA4" s="449"/>
      <c r="BB4" s="449"/>
      <c r="BC4" s="449"/>
      <c r="BD4" s="449"/>
      <c r="BE4" s="449"/>
      <c r="BF4" s="449"/>
      <c r="BG4" s="449"/>
      <c r="BH4" s="449"/>
      <c r="BI4" s="449"/>
      <c r="BJ4" s="449"/>
      <c r="BK4" s="449"/>
      <c r="BL4" s="449"/>
      <c r="BM4" s="450"/>
      <c r="BN4" s="451">
        <v>86199683</v>
      </c>
      <c r="BO4" s="452"/>
      <c r="BP4" s="452"/>
      <c r="BQ4" s="452"/>
      <c r="BR4" s="452"/>
      <c r="BS4" s="452"/>
      <c r="BT4" s="452"/>
      <c r="BU4" s="453"/>
      <c r="BV4" s="451">
        <v>91202757</v>
      </c>
      <c r="BW4" s="452"/>
      <c r="BX4" s="452"/>
      <c r="BY4" s="452"/>
      <c r="BZ4" s="452"/>
      <c r="CA4" s="452"/>
      <c r="CB4" s="452"/>
      <c r="CC4" s="453"/>
      <c r="CD4" s="588" t="s">
        <v>91</v>
      </c>
      <c r="CE4" s="589"/>
      <c r="CF4" s="589"/>
      <c r="CG4" s="589"/>
      <c r="CH4" s="589"/>
      <c r="CI4" s="589"/>
      <c r="CJ4" s="589"/>
      <c r="CK4" s="589"/>
      <c r="CL4" s="589"/>
      <c r="CM4" s="589"/>
      <c r="CN4" s="589"/>
      <c r="CO4" s="589"/>
      <c r="CP4" s="589"/>
      <c r="CQ4" s="589"/>
      <c r="CR4" s="589"/>
      <c r="CS4" s="590"/>
      <c r="CT4" s="591">
        <v>9.8000000000000007</v>
      </c>
      <c r="CU4" s="592"/>
      <c r="CV4" s="592"/>
      <c r="CW4" s="592"/>
      <c r="CX4" s="592"/>
      <c r="CY4" s="592"/>
      <c r="CZ4" s="592"/>
      <c r="DA4" s="593"/>
      <c r="DB4" s="591">
        <v>3.4</v>
      </c>
      <c r="DC4" s="592"/>
      <c r="DD4" s="592"/>
      <c r="DE4" s="592"/>
      <c r="DF4" s="592"/>
      <c r="DG4" s="592"/>
      <c r="DH4" s="592"/>
      <c r="DI4" s="593"/>
    </row>
    <row r="5" spans="1:119" ht="18.75" customHeight="1" x14ac:dyDescent="0.15">
      <c r="A5" s="178"/>
      <c r="B5" s="598"/>
      <c r="C5" s="412"/>
      <c r="D5" s="412"/>
      <c r="E5" s="599"/>
      <c r="F5" s="599"/>
      <c r="G5" s="599"/>
      <c r="H5" s="599"/>
      <c r="I5" s="599"/>
      <c r="J5" s="599"/>
      <c r="K5" s="599"/>
      <c r="L5" s="599"/>
      <c r="M5" s="599"/>
      <c r="N5" s="599"/>
      <c r="O5" s="599"/>
      <c r="P5" s="599"/>
      <c r="Q5" s="599"/>
      <c r="R5" s="410"/>
      <c r="S5" s="410"/>
      <c r="T5" s="410"/>
      <c r="U5" s="410"/>
      <c r="V5" s="602"/>
      <c r="W5" s="513"/>
      <c r="X5" s="411"/>
      <c r="Y5" s="411"/>
      <c r="Z5" s="411"/>
      <c r="AA5" s="411"/>
      <c r="AB5" s="412"/>
      <c r="AC5" s="410"/>
      <c r="AD5" s="411"/>
      <c r="AE5" s="411"/>
      <c r="AF5" s="411"/>
      <c r="AG5" s="411"/>
      <c r="AH5" s="411"/>
      <c r="AI5" s="411"/>
      <c r="AJ5" s="411"/>
      <c r="AK5" s="411"/>
      <c r="AL5" s="603"/>
      <c r="AM5" s="479" t="s">
        <v>92</v>
      </c>
      <c r="AN5" s="379"/>
      <c r="AO5" s="379"/>
      <c r="AP5" s="379"/>
      <c r="AQ5" s="379"/>
      <c r="AR5" s="379"/>
      <c r="AS5" s="379"/>
      <c r="AT5" s="380"/>
      <c r="AU5" s="480" t="s">
        <v>93</v>
      </c>
      <c r="AV5" s="481"/>
      <c r="AW5" s="481"/>
      <c r="AX5" s="481"/>
      <c r="AY5" s="436" t="s">
        <v>94</v>
      </c>
      <c r="AZ5" s="437"/>
      <c r="BA5" s="437"/>
      <c r="BB5" s="437"/>
      <c r="BC5" s="437"/>
      <c r="BD5" s="437"/>
      <c r="BE5" s="437"/>
      <c r="BF5" s="437"/>
      <c r="BG5" s="437"/>
      <c r="BH5" s="437"/>
      <c r="BI5" s="437"/>
      <c r="BJ5" s="437"/>
      <c r="BK5" s="437"/>
      <c r="BL5" s="437"/>
      <c r="BM5" s="438"/>
      <c r="BN5" s="422">
        <v>82318386</v>
      </c>
      <c r="BO5" s="423"/>
      <c r="BP5" s="423"/>
      <c r="BQ5" s="423"/>
      <c r="BR5" s="423"/>
      <c r="BS5" s="423"/>
      <c r="BT5" s="423"/>
      <c r="BU5" s="424"/>
      <c r="BV5" s="422">
        <v>89461887</v>
      </c>
      <c r="BW5" s="423"/>
      <c r="BX5" s="423"/>
      <c r="BY5" s="423"/>
      <c r="BZ5" s="423"/>
      <c r="CA5" s="423"/>
      <c r="CB5" s="423"/>
      <c r="CC5" s="424"/>
      <c r="CD5" s="462" t="s">
        <v>95</v>
      </c>
      <c r="CE5" s="382"/>
      <c r="CF5" s="382"/>
      <c r="CG5" s="382"/>
      <c r="CH5" s="382"/>
      <c r="CI5" s="382"/>
      <c r="CJ5" s="382"/>
      <c r="CK5" s="382"/>
      <c r="CL5" s="382"/>
      <c r="CM5" s="382"/>
      <c r="CN5" s="382"/>
      <c r="CO5" s="382"/>
      <c r="CP5" s="382"/>
      <c r="CQ5" s="382"/>
      <c r="CR5" s="382"/>
      <c r="CS5" s="463"/>
      <c r="CT5" s="419">
        <v>93.2</v>
      </c>
      <c r="CU5" s="420"/>
      <c r="CV5" s="420"/>
      <c r="CW5" s="420"/>
      <c r="CX5" s="420"/>
      <c r="CY5" s="420"/>
      <c r="CZ5" s="420"/>
      <c r="DA5" s="421"/>
      <c r="DB5" s="419">
        <v>98.7</v>
      </c>
      <c r="DC5" s="420"/>
      <c r="DD5" s="420"/>
      <c r="DE5" s="420"/>
      <c r="DF5" s="420"/>
      <c r="DG5" s="420"/>
      <c r="DH5" s="420"/>
      <c r="DI5" s="421"/>
    </row>
    <row r="6" spans="1:119" ht="18.75" customHeight="1" x14ac:dyDescent="0.15">
      <c r="A6" s="178"/>
      <c r="B6" s="568" t="s">
        <v>96</v>
      </c>
      <c r="C6" s="409"/>
      <c r="D6" s="409"/>
      <c r="E6" s="569"/>
      <c r="F6" s="569"/>
      <c r="G6" s="569"/>
      <c r="H6" s="569"/>
      <c r="I6" s="569"/>
      <c r="J6" s="569"/>
      <c r="K6" s="569"/>
      <c r="L6" s="569" t="s">
        <v>97</v>
      </c>
      <c r="M6" s="569"/>
      <c r="N6" s="569"/>
      <c r="O6" s="569"/>
      <c r="P6" s="569"/>
      <c r="Q6" s="569"/>
      <c r="R6" s="407"/>
      <c r="S6" s="407"/>
      <c r="T6" s="407"/>
      <c r="U6" s="407"/>
      <c r="V6" s="575"/>
      <c r="W6" s="512" t="s">
        <v>98</v>
      </c>
      <c r="X6" s="408"/>
      <c r="Y6" s="408"/>
      <c r="Z6" s="408"/>
      <c r="AA6" s="408"/>
      <c r="AB6" s="409"/>
      <c r="AC6" s="580" t="s">
        <v>99</v>
      </c>
      <c r="AD6" s="581"/>
      <c r="AE6" s="581"/>
      <c r="AF6" s="581"/>
      <c r="AG6" s="581"/>
      <c r="AH6" s="581"/>
      <c r="AI6" s="581"/>
      <c r="AJ6" s="581"/>
      <c r="AK6" s="581"/>
      <c r="AL6" s="582"/>
      <c r="AM6" s="479" t="s">
        <v>100</v>
      </c>
      <c r="AN6" s="379"/>
      <c r="AO6" s="379"/>
      <c r="AP6" s="379"/>
      <c r="AQ6" s="379"/>
      <c r="AR6" s="379"/>
      <c r="AS6" s="379"/>
      <c r="AT6" s="380"/>
      <c r="AU6" s="480" t="s">
        <v>101</v>
      </c>
      <c r="AV6" s="481"/>
      <c r="AW6" s="481"/>
      <c r="AX6" s="481"/>
      <c r="AY6" s="436" t="s">
        <v>102</v>
      </c>
      <c r="AZ6" s="437"/>
      <c r="BA6" s="437"/>
      <c r="BB6" s="437"/>
      <c r="BC6" s="437"/>
      <c r="BD6" s="437"/>
      <c r="BE6" s="437"/>
      <c r="BF6" s="437"/>
      <c r="BG6" s="437"/>
      <c r="BH6" s="437"/>
      <c r="BI6" s="437"/>
      <c r="BJ6" s="437"/>
      <c r="BK6" s="437"/>
      <c r="BL6" s="437"/>
      <c r="BM6" s="438"/>
      <c r="BN6" s="422">
        <v>3881297</v>
      </c>
      <c r="BO6" s="423"/>
      <c r="BP6" s="423"/>
      <c r="BQ6" s="423"/>
      <c r="BR6" s="423"/>
      <c r="BS6" s="423"/>
      <c r="BT6" s="423"/>
      <c r="BU6" s="424"/>
      <c r="BV6" s="422">
        <v>1740870</v>
      </c>
      <c r="BW6" s="423"/>
      <c r="BX6" s="423"/>
      <c r="BY6" s="423"/>
      <c r="BZ6" s="423"/>
      <c r="CA6" s="423"/>
      <c r="CB6" s="423"/>
      <c r="CC6" s="424"/>
      <c r="CD6" s="462" t="s">
        <v>103</v>
      </c>
      <c r="CE6" s="382"/>
      <c r="CF6" s="382"/>
      <c r="CG6" s="382"/>
      <c r="CH6" s="382"/>
      <c r="CI6" s="382"/>
      <c r="CJ6" s="382"/>
      <c r="CK6" s="382"/>
      <c r="CL6" s="382"/>
      <c r="CM6" s="382"/>
      <c r="CN6" s="382"/>
      <c r="CO6" s="382"/>
      <c r="CP6" s="382"/>
      <c r="CQ6" s="382"/>
      <c r="CR6" s="382"/>
      <c r="CS6" s="463"/>
      <c r="CT6" s="565">
        <v>98.4</v>
      </c>
      <c r="CU6" s="566"/>
      <c r="CV6" s="566"/>
      <c r="CW6" s="566"/>
      <c r="CX6" s="566"/>
      <c r="CY6" s="566"/>
      <c r="CZ6" s="566"/>
      <c r="DA6" s="567"/>
      <c r="DB6" s="565">
        <v>102.7</v>
      </c>
      <c r="DC6" s="566"/>
      <c r="DD6" s="566"/>
      <c r="DE6" s="566"/>
      <c r="DF6" s="566"/>
      <c r="DG6" s="566"/>
      <c r="DH6" s="566"/>
      <c r="DI6" s="567"/>
    </row>
    <row r="7" spans="1:119" ht="18.75" customHeight="1" x14ac:dyDescent="0.15">
      <c r="A7" s="178"/>
      <c r="B7" s="570"/>
      <c r="C7" s="571"/>
      <c r="D7" s="571"/>
      <c r="E7" s="572"/>
      <c r="F7" s="572"/>
      <c r="G7" s="572"/>
      <c r="H7" s="572"/>
      <c r="I7" s="572"/>
      <c r="J7" s="572"/>
      <c r="K7" s="572"/>
      <c r="L7" s="572"/>
      <c r="M7" s="572"/>
      <c r="N7" s="572"/>
      <c r="O7" s="572"/>
      <c r="P7" s="572"/>
      <c r="Q7" s="572"/>
      <c r="R7" s="576"/>
      <c r="S7" s="576"/>
      <c r="T7" s="576"/>
      <c r="U7" s="576"/>
      <c r="V7" s="577"/>
      <c r="W7" s="563"/>
      <c r="X7" s="373"/>
      <c r="Y7" s="373"/>
      <c r="Z7" s="373"/>
      <c r="AA7" s="373"/>
      <c r="AB7" s="571"/>
      <c r="AC7" s="583"/>
      <c r="AD7" s="374"/>
      <c r="AE7" s="374"/>
      <c r="AF7" s="374"/>
      <c r="AG7" s="374"/>
      <c r="AH7" s="374"/>
      <c r="AI7" s="374"/>
      <c r="AJ7" s="374"/>
      <c r="AK7" s="374"/>
      <c r="AL7" s="584"/>
      <c r="AM7" s="479" t="s">
        <v>104</v>
      </c>
      <c r="AN7" s="379"/>
      <c r="AO7" s="379"/>
      <c r="AP7" s="379"/>
      <c r="AQ7" s="379"/>
      <c r="AR7" s="379"/>
      <c r="AS7" s="379"/>
      <c r="AT7" s="380"/>
      <c r="AU7" s="480" t="s">
        <v>101</v>
      </c>
      <c r="AV7" s="481"/>
      <c r="AW7" s="481"/>
      <c r="AX7" s="481"/>
      <c r="AY7" s="436" t="s">
        <v>105</v>
      </c>
      <c r="AZ7" s="437"/>
      <c r="BA7" s="437"/>
      <c r="BB7" s="437"/>
      <c r="BC7" s="437"/>
      <c r="BD7" s="437"/>
      <c r="BE7" s="437"/>
      <c r="BF7" s="437"/>
      <c r="BG7" s="437"/>
      <c r="BH7" s="437"/>
      <c r="BI7" s="437"/>
      <c r="BJ7" s="437"/>
      <c r="BK7" s="437"/>
      <c r="BL7" s="437"/>
      <c r="BM7" s="438"/>
      <c r="BN7" s="422">
        <v>503261</v>
      </c>
      <c r="BO7" s="423"/>
      <c r="BP7" s="423"/>
      <c r="BQ7" s="423"/>
      <c r="BR7" s="423"/>
      <c r="BS7" s="423"/>
      <c r="BT7" s="423"/>
      <c r="BU7" s="424"/>
      <c r="BV7" s="422">
        <v>613686</v>
      </c>
      <c r="BW7" s="423"/>
      <c r="BX7" s="423"/>
      <c r="BY7" s="423"/>
      <c r="BZ7" s="423"/>
      <c r="CA7" s="423"/>
      <c r="CB7" s="423"/>
      <c r="CC7" s="424"/>
      <c r="CD7" s="462" t="s">
        <v>106</v>
      </c>
      <c r="CE7" s="382"/>
      <c r="CF7" s="382"/>
      <c r="CG7" s="382"/>
      <c r="CH7" s="382"/>
      <c r="CI7" s="382"/>
      <c r="CJ7" s="382"/>
      <c r="CK7" s="382"/>
      <c r="CL7" s="382"/>
      <c r="CM7" s="382"/>
      <c r="CN7" s="382"/>
      <c r="CO7" s="382"/>
      <c r="CP7" s="382"/>
      <c r="CQ7" s="382"/>
      <c r="CR7" s="382"/>
      <c r="CS7" s="463"/>
      <c r="CT7" s="422">
        <v>34429173</v>
      </c>
      <c r="CU7" s="423"/>
      <c r="CV7" s="423"/>
      <c r="CW7" s="423"/>
      <c r="CX7" s="423"/>
      <c r="CY7" s="423"/>
      <c r="CZ7" s="423"/>
      <c r="DA7" s="424"/>
      <c r="DB7" s="422">
        <v>33070027</v>
      </c>
      <c r="DC7" s="423"/>
      <c r="DD7" s="423"/>
      <c r="DE7" s="423"/>
      <c r="DF7" s="423"/>
      <c r="DG7" s="423"/>
      <c r="DH7" s="423"/>
      <c r="DI7" s="424"/>
    </row>
    <row r="8" spans="1:119" ht="18.75" customHeight="1" thickBot="1" x14ac:dyDescent="0.2">
      <c r="A8" s="178"/>
      <c r="B8" s="573"/>
      <c r="C8" s="518"/>
      <c r="D8" s="518"/>
      <c r="E8" s="574"/>
      <c r="F8" s="574"/>
      <c r="G8" s="574"/>
      <c r="H8" s="574"/>
      <c r="I8" s="574"/>
      <c r="J8" s="574"/>
      <c r="K8" s="574"/>
      <c r="L8" s="574"/>
      <c r="M8" s="574"/>
      <c r="N8" s="574"/>
      <c r="O8" s="574"/>
      <c r="P8" s="574"/>
      <c r="Q8" s="574"/>
      <c r="R8" s="578"/>
      <c r="S8" s="578"/>
      <c r="T8" s="578"/>
      <c r="U8" s="578"/>
      <c r="V8" s="579"/>
      <c r="W8" s="493"/>
      <c r="X8" s="494"/>
      <c r="Y8" s="494"/>
      <c r="Z8" s="494"/>
      <c r="AA8" s="494"/>
      <c r="AB8" s="518"/>
      <c r="AC8" s="585"/>
      <c r="AD8" s="586"/>
      <c r="AE8" s="586"/>
      <c r="AF8" s="586"/>
      <c r="AG8" s="586"/>
      <c r="AH8" s="586"/>
      <c r="AI8" s="586"/>
      <c r="AJ8" s="586"/>
      <c r="AK8" s="586"/>
      <c r="AL8" s="587"/>
      <c r="AM8" s="479" t="s">
        <v>107</v>
      </c>
      <c r="AN8" s="379"/>
      <c r="AO8" s="379"/>
      <c r="AP8" s="379"/>
      <c r="AQ8" s="379"/>
      <c r="AR8" s="379"/>
      <c r="AS8" s="379"/>
      <c r="AT8" s="380"/>
      <c r="AU8" s="480" t="s">
        <v>108</v>
      </c>
      <c r="AV8" s="481"/>
      <c r="AW8" s="481"/>
      <c r="AX8" s="481"/>
      <c r="AY8" s="436" t="s">
        <v>109</v>
      </c>
      <c r="AZ8" s="437"/>
      <c r="BA8" s="437"/>
      <c r="BB8" s="437"/>
      <c r="BC8" s="437"/>
      <c r="BD8" s="437"/>
      <c r="BE8" s="437"/>
      <c r="BF8" s="437"/>
      <c r="BG8" s="437"/>
      <c r="BH8" s="437"/>
      <c r="BI8" s="437"/>
      <c r="BJ8" s="437"/>
      <c r="BK8" s="437"/>
      <c r="BL8" s="437"/>
      <c r="BM8" s="438"/>
      <c r="BN8" s="422">
        <v>3378036</v>
      </c>
      <c r="BO8" s="423"/>
      <c r="BP8" s="423"/>
      <c r="BQ8" s="423"/>
      <c r="BR8" s="423"/>
      <c r="BS8" s="423"/>
      <c r="BT8" s="423"/>
      <c r="BU8" s="424"/>
      <c r="BV8" s="422">
        <v>1127184</v>
      </c>
      <c r="BW8" s="423"/>
      <c r="BX8" s="423"/>
      <c r="BY8" s="423"/>
      <c r="BZ8" s="423"/>
      <c r="CA8" s="423"/>
      <c r="CB8" s="423"/>
      <c r="CC8" s="424"/>
      <c r="CD8" s="462" t="s">
        <v>110</v>
      </c>
      <c r="CE8" s="382"/>
      <c r="CF8" s="382"/>
      <c r="CG8" s="382"/>
      <c r="CH8" s="382"/>
      <c r="CI8" s="382"/>
      <c r="CJ8" s="382"/>
      <c r="CK8" s="382"/>
      <c r="CL8" s="382"/>
      <c r="CM8" s="382"/>
      <c r="CN8" s="382"/>
      <c r="CO8" s="382"/>
      <c r="CP8" s="382"/>
      <c r="CQ8" s="382"/>
      <c r="CR8" s="382"/>
      <c r="CS8" s="463"/>
      <c r="CT8" s="525">
        <v>0.5</v>
      </c>
      <c r="CU8" s="526"/>
      <c r="CV8" s="526"/>
      <c r="CW8" s="526"/>
      <c r="CX8" s="526"/>
      <c r="CY8" s="526"/>
      <c r="CZ8" s="526"/>
      <c r="DA8" s="527"/>
      <c r="DB8" s="525">
        <v>0.51</v>
      </c>
      <c r="DC8" s="526"/>
      <c r="DD8" s="526"/>
      <c r="DE8" s="526"/>
      <c r="DF8" s="526"/>
      <c r="DG8" s="526"/>
      <c r="DH8" s="526"/>
      <c r="DI8" s="527"/>
    </row>
    <row r="9" spans="1:119" ht="18.75" customHeight="1" thickBot="1" x14ac:dyDescent="0.2">
      <c r="A9" s="178"/>
      <c r="B9" s="554" t="s">
        <v>111</v>
      </c>
      <c r="C9" s="555"/>
      <c r="D9" s="555"/>
      <c r="E9" s="555"/>
      <c r="F9" s="555"/>
      <c r="G9" s="555"/>
      <c r="H9" s="555"/>
      <c r="I9" s="555"/>
      <c r="J9" s="555"/>
      <c r="K9" s="473"/>
      <c r="L9" s="556" t="s">
        <v>112</v>
      </c>
      <c r="M9" s="557"/>
      <c r="N9" s="557"/>
      <c r="O9" s="557"/>
      <c r="P9" s="557"/>
      <c r="Q9" s="558"/>
      <c r="R9" s="559">
        <v>126364</v>
      </c>
      <c r="S9" s="560"/>
      <c r="T9" s="560"/>
      <c r="U9" s="560"/>
      <c r="V9" s="561"/>
      <c r="W9" s="491" t="s">
        <v>113</v>
      </c>
      <c r="X9" s="492"/>
      <c r="Y9" s="492"/>
      <c r="Z9" s="492"/>
      <c r="AA9" s="492"/>
      <c r="AB9" s="492"/>
      <c r="AC9" s="492"/>
      <c r="AD9" s="492"/>
      <c r="AE9" s="492"/>
      <c r="AF9" s="492"/>
      <c r="AG9" s="492"/>
      <c r="AH9" s="492"/>
      <c r="AI9" s="492"/>
      <c r="AJ9" s="492"/>
      <c r="AK9" s="492"/>
      <c r="AL9" s="562"/>
      <c r="AM9" s="479" t="s">
        <v>114</v>
      </c>
      <c r="AN9" s="379"/>
      <c r="AO9" s="379"/>
      <c r="AP9" s="379"/>
      <c r="AQ9" s="379"/>
      <c r="AR9" s="379"/>
      <c r="AS9" s="379"/>
      <c r="AT9" s="380"/>
      <c r="AU9" s="480" t="s">
        <v>93</v>
      </c>
      <c r="AV9" s="481"/>
      <c r="AW9" s="481"/>
      <c r="AX9" s="481"/>
      <c r="AY9" s="436" t="s">
        <v>115</v>
      </c>
      <c r="AZ9" s="437"/>
      <c r="BA9" s="437"/>
      <c r="BB9" s="437"/>
      <c r="BC9" s="437"/>
      <c r="BD9" s="437"/>
      <c r="BE9" s="437"/>
      <c r="BF9" s="437"/>
      <c r="BG9" s="437"/>
      <c r="BH9" s="437"/>
      <c r="BI9" s="437"/>
      <c r="BJ9" s="437"/>
      <c r="BK9" s="437"/>
      <c r="BL9" s="437"/>
      <c r="BM9" s="438"/>
      <c r="BN9" s="422">
        <v>2250852</v>
      </c>
      <c r="BO9" s="423"/>
      <c r="BP9" s="423"/>
      <c r="BQ9" s="423"/>
      <c r="BR9" s="423"/>
      <c r="BS9" s="423"/>
      <c r="BT9" s="423"/>
      <c r="BU9" s="424"/>
      <c r="BV9" s="422">
        <v>133535</v>
      </c>
      <c r="BW9" s="423"/>
      <c r="BX9" s="423"/>
      <c r="BY9" s="423"/>
      <c r="BZ9" s="423"/>
      <c r="CA9" s="423"/>
      <c r="CB9" s="423"/>
      <c r="CC9" s="424"/>
      <c r="CD9" s="462" t="s">
        <v>116</v>
      </c>
      <c r="CE9" s="382"/>
      <c r="CF9" s="382"/>
      <c r="CG9" s="382"/>
      <c r="CH9" s="382"/>
      <c r="CI9" s="382"/>
      <c r="CJ9" s="382"/>
      <c r="CK9" s="382"/>
      <c r="CL9" s="382"/>
      <c r="CM9" s="382"/>
      <c r="CN9" s="382"/>
      <c r="CO9" s="382"/>
      <c r="CP9" s="382"/>
      <c r="CQ9" s="382"/>
      <c r="CR9" s="382"/>
      <c r="CS9" s="463"/>
      <c r="CT9" s="419">
        <v>13.7</v>
      </c>
      <c r="CU9" s="420"/>
      <c r="CV9" s="420"/>
      <c r="CW9" s="420"/>
      <c r="CX9" s="420"/>
      <c r="CY9" s="420"/>
      <c r="CZ9" s="420"/>
      <c r="DA9" s="421"/>
      <c r="DB9" s="419">
        <v>14.2</v>
      </c>
      <c r="DC9" s="420"/>
      <c r="DD9" s="420"/>
      <c r="DE9" s="420"/>
      <c r="DF9" s="420"/>
      <c r="DG9" s="420"/>
      <c r="DH9" s="420"/>
      <c r="DI9" s="421"/>
    </row>
    <row r="10" spans="1:119" ht="18.75" customHeight="1" thickBot="1" x14ac:dyDescent="0.2">
      <c r="A10" s="178"/>
      <c r="B10" s="554"/>
      <c r="C10" s="555"/>
      <c r="D10" s="555"/>
      <c r="E10" s="555"/>
      <c r="F10" s="555"/>
      <c r="G10" s="555"/>
      <c r="H10" s="555"/>
      <c r="I10" s="555"/>
      <c r="J10" s="555"/>
      <c r="K10" s="473"/>
      <c r="L10" s="378" t="s">
        <v>117</v>
      </c>
      <c r="M10" s="379"/>
      <c r="N10" s="379"/>
      <c r="O10" s="379"/>
      <c r="P10" s="379"/>
      <c r="Q10" s="380"/>
      <c r="R10" s="375">
        <v>129146</v>
      </c>
      <c r="S10" s="376"/>
      <c r="T10" s="376"/>
      <c r="U10" s="376"/>
      <c r="V10" s="435"/>
      <c r="W10" s="563"/>
      <c r="X10" s="373"/>
      <c r="Y10" s="373"/>
      <c r="Z10" s="373"/>
      <c r="AA10" s="373"/>
      <c r="AB10" s="373"/>
      <c r="AC10" s="373"/>
      <c r="AD10" s="373"/>
      <c r="AE10" s="373"/>
      <c r="AF10" s="373"/>
      <c r="AG10" s="373"/>
      <c r="AH10" s="373"/>
      <c r="AI10" s="373"/>
      <c r="AJ10" s="373"/>
      <c r="AK10" s="373"/>
      <c r="AL10" s="564"/>
      <c r="AM10" s="479" t="s">
        <v>118</v>
      </c>
      <c r="AN10" s="379"/>
      <c r="AO10" s="379"/>
      <c r="AP10" s="379"/>
      <c r="AQ10" s="379"/>
      <c r="AR10" s="379"/>
      <c r="AS10" s="379"/>
      <c r="AT10" s="380"/>
      <c r="AU10" s="480" t="s">
        <v>119</v>
      </c>
      <c r="AV10" s="481"/>
      <c r="AW10" s="481"/>
      <c r="AX10" s="481"/>
      <c r="AY10" s="436" t="s">
        <v>120</v>
      </c>
      <c r="AZ10" s="437"/>
      <c r="BA10" s="437"/>
      <c r="BB10" s="437"/>
      <c r="BC10" s="437"/>
      <c r="BD10" s="437"/>
      <c r="BE10" s="437"/>
      <c r="BF10" s="437"/>
      <c r="BG10" s="437"/>
      <c r="BH10" s="437"/>
      <c r="BI10" s="437"/>
      <c r="BJ10" s="437"/>
      <c r="BK10" s="437"/>
      <c r="BL10" s="437"/>
      <c r="BM10" s="438"/>
      <c r="BN10" s="422">
        <v>63348</v>
      </c>
      <c r="BO10" s="423"/>
      <c r="BP10" s="423"/>
      <c r="BQ10" s="423"/>
      <c r="BR10" s="423"/>
      <c r="BS10" s="423"/>
      <c r="BT10" s="423"/>
      <c r="BU10" s="424"/>
      <c r="BV10" s="422">
        <v>65555</v>
      </c>
      <c r="BW10" s="423"/>
      <c r="BX10" s="423"/>
      <c r="BY10" s="423"/>
      <c r="BZ10" s="423"/>
      <c r="CA10" s="423"/>
      <c r="CB10" s="423"/>
      <c r="CC10" s="424"/>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4"/>
      <c r="C11" s="555"/>
      <c r="D11" s="555"/>
      <c r="E11" s="555"/>
      <c r="F11" s="555"/>
      <c r="G11" s="555"/>
      <c r="H11" s="555"/>
      <c r="I11" s="555"/>
      <c r="J11" s="555"/>
      <c r="K11" s="473"/>
      <c r="L11" s="383" t="s">
        <v>122</v>
      </c>
      <c r="M11" s="384"/>
      <c r="N11" s="384"/>
      <c r="O11" s="384"/>
      <c r="P11" s="384"/>
      <c r="Q11" s="385"/>
      <c r="R11" s="551" t="s">
        <v>123</v>
      </c>
      <c r="S11" s="552"/>
      <c r="T11" s="552"/>
      <c r="U11" s="552"/>
      <c r="V11" s="553"/>
      <c r="W11" s="563"/>
      <c r="X11" s="373"/>
      <c r="Y11" s="373"/>
      <c r="Z11" s="373"/>
      <c r="AA11" s="373"/>
      <c r="AB11" s="373"/>
      <c r="AC11" s="373"/>
      <c r="AD11" s="373"/>
      <c r="AE11" s="373"/>
      <c r="AF11" s="373"/>
      <c r="AG11" s="373"/>
      <c r="AH11" s="373"/>
      <c r="AI11" s="373"/>
      <c r="AJ11" s="373"/>
      <c r="AK11" s="373"/>
      <c r="AL11" s="564"/>
      <c r="AM11" s="479" t="s">
        <v>124</v>
      </c>
      <c r="AN11" s="379"/>
      <c r="AO11" s="379"/>
      <c r="AP11" s="379"/>
      <c r="AQ11" s="379"/>
      <c r="AR11" s="379"/>
      <c r="AS11" s="379"/>
      <c r="AT11" s="380"/>
      <c r="AU11" s="480" t="s">
        <v>108</v>
      </c>
      <c r="AV11" s="481"/>
      <c r="AW11" s="481"/>
      <c r="AX11" s="481"/>
      <c r="AY11" s="436" t="s">
        <v>125</v>
      </c>
      <c r="AZ11" s="437"/>
      <c r="BA11" s="437"/>
      <c r="BB11" s="437"/>
      <c r="BC11" s="437"/>
      <c r="BD11" s="437"/>
      <c r="BE11" s="437"/>
      <c r="BF11" s="437"/>
      <c r="BG11" s="437"/>
      <c r="BH11" s="437"/>
      <c r="BI11" s="437"/>
      <c r="BJ11" s="437"/>
      <c r="BK11" s="437"/>
      <c r="BL11" s="437"/>
      <c r="BM11" s="438"/>
      <c r="BN11" s="422">
        <v>0</v>
      </c>
      <c r="BO11" s="423"/>
      <c r="BP11" s="423"/>
      <c r="BQ11" s="423"/>
      <c r="BR11" s="423"/>
      <c r="BS11" s="423"/>
      <c r="BT11" s="423"/>
      <c r="BU11" s="424"/>
      <c r="BV11" s="422">
        <v>0</v>
      </c>
      <c r="BW11" s="423"/>
      <c r="BX11" s="423"/>
      <c r="BY11" s="423"/>
      <c r="BZ11" s="423"/>
      <c r="CA11" s="423"/>
      <c r="CB11" s="423"/>
      <c r="CC11" s="424"/>
      <c r="CD11" s="462" t="s">
        <v>126</v>
      </c>
      <c r="CE11" s="382"/>
      <c r="CF11" s="382"/>
      <c r="CG11" s="382"/>
      <c r="CH11" s="382"/>
      <c r="CI11" s="382"/>
      <c r="CJ11" s="382"/>
      <c r="CK11" s="382"/>
      <c r="CL11" s="382"/>
      <c r="CM11" s="382"/>
      <c r="CN11" s="382"/>
      <c r="CO11" s="382"/>
      <c r="CP11" s="382"/>
      <c r="CQ11" s="382"/>
      <c r="CR11" s="382"/>
      <c r="CS11" s="463"/>
      <c r="CT11" s="525" t="s">
        <v>127</v>
      </c>
      <c r="CU11" s="526"/>
      <c r="CV11" s="526"/>
      <c r="CW11" s="526"/>
      <c r="CX11" s="526"/>
      <c r="CY11" s="526"/>
      <c r="CZ11" s="526"/>
      <c r="DA11" s="527"/>
      <c r="DB11" s="525" t="s">
        <v>128</v>
      </c>
      <c r="DC11" s="526"/>
      <c r="DD11" s="526"/>
      <c r="DE11" s="526"/>
      <c r="DF11" s="526"/>
      <c r="DG11" s="526"/>
      <c r="DH11" s="526"/>
      <c r="DI11" s="527"/>
    </row>
    <row r="12" spans="1:119" ht="18.75" customHeight="1" x14ac:dyDescent="0.15">
      <c r="A12" s="178"/>
      <c r="B12" s="528" t="s">
        <v>129</v>
      </c>
      <c r="C12" s="529"/>
      <c r="D12" s="529"/>
      <c r="E12" s="529"/>
      <c r="F12" s="529"/>
      <c r="G12" s="529"/>
      <c r="H12" s="529"/>
      <c r="I12" s="529"/>
      <c r="J12" s="529"/>
      <c r="K12" s="530"/>
      <c r="L12" s="537" t="s">
        <v>130</v>
      </c>
      <c r="M12" s="538"/>
      <c r="N12" s="538"/>
      <c r="O12" s="538"/>
      <c r="P12" s="538"/>
      <c r="Q12" s="539"/>
      <c r="R12" s="540">
        <v>126555</v>
      </c>
      <c r="S12" s="541"/>
      <c r="T12" s="541"/>
      <c r="U12" s="541"/>
      <c r="V12" s="542"/>
      <c r="W12" s="543" t="s">
        <v>1</v>
      </c>
      <c r="X12" s="481"/>
      <c r="Y12" s="481"/>
      <c r="Z12" s="481"/>
      <c r="AA12" s="481"/>
      <c r="AB12" s="544"/>
      <c r="AC12" s="545" t="s">
        <v>131</v>
      </c>
      <c r="AD12" s="546"/>
      <c r="AE12" s="546"/>
      <c r="AF12" s="546"/>
      <c r="AG12" s="547"/>
      <c r="AH12" s="545" t="s">
        <v>132</v>
      </c>
      <c r="AI12" s="546"/>
      <c r="AJ12" s="546"/>
      <c r="AK12" s="546"/>
      <c r="AL12" s="548"/>
      <c r="AM12" s="479" t="s">
        <v>133</v>
      </c>
      <c r="AN12" s="379"/>
      <c r="AO12" s="379"/>
      <c r="AP12" s="379"/>
      <c r="AQ12" s="379"/>
      <c r="AR12" s="379"/>
      <c r="AS12" s="379"/>
      <c r="AT12" s="380"/>
      <c r="AU12" s="480" t="s">
        <v>108</v>
      </c>
      <c r="AV12" s="481"/>
      <c r="AW12" s="481"/>
      <c r="AX12" s="481"/>
      <c r="AY12" s="436" t="s">
        <v>134</v>
      </c>
      <c r="AZ12" s="437"/>
      <c r="BA12" s="437"/>
      <c r="BB12" s="437"/>
      <c r="BC12" s="437"/>
      <c r="BD12" s="437"/>
      <c r="BE12" s="437"/>
      <c r="BF12" s="437"/>
      <c r="BG12" s="437"/>
      <c r="BH12" s="437"/>
      <c r="BI12" s="437"/>
      <c r="BJ12" s="437"/>
      <c r="BK12" s="437"/>
      <c r="BL12" s="437"/>
      <c r="BM12" s="438"/>
      <c r="BN12" s="422">
        <v>0</v>
      </c>
      <c r="BO12" s="423"/>
      <c r="BP12" s="423"/>
      <c r="BQ12" s="423"/>
      <c r="BR12" s="423"/>
      <c r="BS12" s="423"/>
      <c r="BT12" s="423"/>
      <c r="BU12" s="424"/>
      <c r="BV12" s="422">
        <v>700000</v>
      </c>
      <c r="BW12" s="423"/>
      <c r="BX12" s="423"/>
      <c r="BY12" s="423"/>
      <c r="BZ12" s="423"/>
      <c r="CA12" s="423"/>
      <c r="CB12" s="423"/>
      <c r="CC12" s="424"/>
      <c r="CD12" s="462" t="s">
        <v>135</v>
      </c>
      <c r="CE12" s="382"/>
      <c r="CF12" s="382"/>
      <c r="CG12" s="382"/>
      <c r="CH12" s="382"/>
      <c r="CI12" s="382"/>
      <c r="CJ12" s="382"/>
      <c r="CK12" s="382"/>
      <c r="CL12" s="382"/>
      <c r="CM12" s="382"/>
      <c r="CN12" s="382"/>
      <c r="CO12" s="382"/>
      <c r="CP12" s="382"/>
      <c r="CQ12" s="382"/>
      <c r="CR12" s="382"/>
      <c r="CS12" s="463"/>
      <c r="CT12" s="525" t="s">
        <v>136</v>
      </c>
      <c r="CU12" s="526"/>
      <c r="CV12" s="526"/>
      <c r="CW12" s="526"/>
      <c r="CX12" s="526"/>
      <c r="CY12" s="526"/>
      <c r="CZ12" s="526"/>
      <c r="DA12" s="527"/>
      <c r="DB12" s="525" t="s">
        <v>136</v>
      </c>
      <c r="DC12" s="526"/>
      <c r="DD12" s="526"/>
      <c r="DE12" s="526"/>
      <c r="DF12" s="526"/>
      <c r="DG12" s="526"/>
      <c r="DH12" s="526"/>
      <c r="DI12" s="527"/>
    </row>
    <row r="13" spans="1:119" ht="18.75" customHeight="1" x14ac:dyDescent="0.15">
      <c r="A13" s="178"/>
      <c r="B13" s="531"/>
      <c r="C13" s="532"/>
      <c r="D13" s="532"/>
      <c r="E13" s="532"/>
      <c r="F13" s="532"/>
      <c r="G13" s="532"/>
      <c r="H13" s="532"/>
      <c r="I13" s="532"/>
      <c r="J13" s="532"/>
      <c r="K13" s="533"/>
      <c r="L13" s="187"/>
      <c r="M13" s="506" t="s">
        <v>137</v>
      </c>
      <c r="N13" s="507"/>
      <c r="O13" s="507"/>
      <c r="P13" s="507"/>
      <c r="Q13" s="508"/>
      <c r="R13" s="509">
        <v>125133</v>
      </c>
      <c r="S13" s="510"/>
      <c r="T13" s="510"/>
      <c r="U13" s="510"/>
      <c r="V13" s="511"/>
      <c r="W13" s="512" t="s">
        <v>138</v>
      </c>
      <c r="X13" s="408"/>
      <c r="Y13" s="408"/>
      <c r="Z13" s="408"/>
      <c r="AA13" s="408"/>
      <c r="AB13" s="409"/>
      <c r="AC13" s="375">
        <v>1033</v>
      </c>
      <c r="AD13" s="376"/>
      <c r="AE13" s="376"/>
      <c r="AF13" s="376"/>
      <c r="AG13" s="377"/>
      <c r="AH13" s="375">
        <v>1210</v>
      </c>
      <c r="AI13" s="376"/>
      <c r="AJ13" s="376"/>
      <c r="AK13" s="376"/>
      <c r="AL13" s="435"/>
      <c r="AM13" s="479" t="s">
        <v>139</v>
      </c>
      <c r="AN13" s="379"/>
      <c r="AO13" s="379"/>
      <c r="AP13" s="379"/>
      <c r="AQ13" s="379"/>
      <c r="AR13" s="379"/>
      <c r="AS13" s="379"/>
      <c r="AT13" s="380"/>
      <c r="AU13" s="480" t="s">
        <v>140</v>
      </c>
      <c r="AV13" s="481"/>
      <c r="AW13" s="481"/>
      <c r="AX13" s="481"/>
      <c r="AY13" s="436" t="s">
        <v>141</v>
      </c>
      <c r="AZ13" s="437"/>
      <c r="BA13" s="437"/>
      <c r="BB13" s="437"/>
      <c r="BC13" s="437"/>
      <c r="BD13" s="437"/>
      <c r="BE13" s="437"/>
      <c r="BF13" s="437"/>
      <c r="BG13" s="437"/>
      <c r="BH13" s="437"/>
      <c r="BI13" s="437"/>
      <c r="BJ13" s="437"/>
      <c r="BK13" s="437"/>
      <c r="BL13" s="437"/>
      <c r="BM13" s="438"/>
      <c r="BN13" s="422">
        <v>2314200</v>
      </c>
      <c r="BO13" s="423"/>
      <c r="BP13" s="423"/>
      <c r="BQ13" s="423"/>
      <c r="BR13" s="423"/>
      <c r="BS13" s="423"/>
      <c r="BT13" s="423"/>
      <c r="BU13" s="424"/>
      <c r="BV13" s="422">
        <v>-500910</v>
      </c>
      <c r="BW13" s="423"/>
      <c r="BX13" s="423"/>
      <c r="BY13" s="423"/>
      <c r="BZ13" s="423"/>
      <c r="CA13" s="423"/>
      <c r="CB13" s="423"/>
      <c r="CC13" s="424"/>
      <c r="CD13" s="462" t="s">
        <v>142</v>
      </c>
      <c r="CE13" s="382"/>
      <c r="CF13" s="382"/>
      <c r="CG13" s="382"/>
      <c r="CH13" s="382"/>
      <c r="CI13" s="382"/>
      <c r="CJ13" s="382"/>
      <c r="CK13" s="382"/>
      <c r="CL13" s="382"/>
      <c r="CM13" s="382"/>
      <c r="CN13" s="382"/>
      <c r="CO13" s="382"/>
      <c r="CP13" s="382"/>
      <c r="CQ13" s="382"/>
      <c r="CR13" s="382"/>
      <c r="CS13" s="463"/>
      <c r="CT13" s="419">
        <v>6.4</v>
      </c>
      <c r="CU13" s="420"/>
      <c r="CV13" s="420"/>
      <c r="CW13" s="420"/>
      <c r="CX13" s="420"/>
      <c r="CY13" s="420"/>
      <c r="CZ13" s="420"/>
      <c r="DA13" s="421"/>
      <c r="DB13" s="419">
        <v>6</v>
      </c>
      <c r="DC13" s="420"/>
      <c r="DD13" s="420"/>
      <c r="DE13" s="420"/>
      <c r="DF13" s="420"/>
      <c r="DG13" s="420"/>
      <c r="DH13" s="420"/>
      <c r="DI13" s="421"/>
    </row>
    <row r="14" spans="1:119" ht="18.75" customHeight="1" thickBot="1" x14ac:dyDescent="0.2">
      <c r="A14" s="178"/>
      <c r="B14" s="531"/>
      <c r="C14" s="532"/>
      <c r="D14" s="532"/>
      <c r="E14" s="532"/>
      <c r="F14" s="532"/>
      <c r="G14" s="532"/>
      <c r="H14" s="532"/>
      <c r="I14" s="532"/>
      <c r="J14" s="532"/>
      <c r="K14" s="533"/>
      <c r="L14" s="496" t="s">
        <v>143</v>
      </c>
      <c r="M14" s="549"/>
      <c r="N14" s="549"/>
      <c r="O14" s="549"/>
      <c r="P14" s="549"/>
      <c r="Q14" s="550"/>
      <c r="R14" s="509">
        <v>127552</v>
      </c>
      <c r="S14" s="510"/>
      <c r="T14" s="510"/>
      <c r="U14" s="510"/>
      <c r="V14" s="511"/>
      <c r="W14" s="513"/>
      <c r="X14" s="411"/>
      <c r="Y14" s="411"/>
      <c r="Z14" s="411"/>
      <c r="AA14" s="411"/>
      <c r="AB14" s="412"/>
      <c r="AC14" s="502">
        <v>1.9</v>
      </c>
      <c r="AD14" s="503"/>
      <c r="AE14" s="503"/>
      <c r="AF14" s="503"/>
      <c r="AG14" s="504"/>
      <c r="AH14" s="502">
        <v>2.2999999999999998</v>
      </c>
      <c r="AI14" s="503"/>
      <c r="AJ14" s="503"/>
      <c r="AK14" s="503"/>
      <c r="AL14" s="505"/>
      <c r="AM14" s="479"/>
      <c r="AN14" s="379"/>
      <c r="AO14" s="379"/>
      <c r="AP14" s="379"/>
      <c r="AQ14" s="379"/>
      <c r="AR14" s="379"/>
      <c r="AS14" s="379"/>
      <c r="AT14" s="380"/>
      <c r="AU14" s="480"/>
      <c r="AV14" s="481"/>
      <c r="AW14" s="481"/>
      <c r="AX14" s="481"/>
      <c r="AY14" s="436"/>
      <c r="AZ14" s="437"/>
      <c r="BA14" s="437"/>
      <c r="BB14" s="437"/>
      <c r="BC14" s="437"/>
      <c r="BD14" s="437"/>
      <c r="BE14" s="437"/>
      <c r="BF14" s="437"/>
      <c r="BG14" s="437"/>
      <c r="BH14" s="437"/>
      <c r="BI14" s="437"/>
      <c r="BJ14" s="437"/>
      <c r="BK14" s="437"/>
      <c r="BL14" s="437"/>
      <c r="BM14" s="438"/>
      <c r="BN14" s="422"/>
      <c r="BO14" s="423"/>
      <c r="BP14" s="423"/>
      <c r="BQ14" s="423"/>
      <c r="BR14" s="423"/>
      <c r="BS14" s="423"/>
      <c r="BT14" s="423"/>
      <c r="BU14" s="424"/>
      <c r="BV14" s="422"/>
      <c r="BW14" s="423"/>
      <c r="BX14" s="423"/>
      <c r="BY14" s="423"/>
      <c r="BZ14" s="423"/>
      <c r="CA14" s="423"/>
      <c r="CB14" s="423"/>
      <c r="CC14" s="424"/>
      <c r="CD14" s="459" t="s">
        <v>144</v>
      </c>
      <c r="CE14" s="460"/>
      <c r="CF14" s="460"/>
      <c r="CG14" s="460"/>
      <c r="CH14" s="460"/>
      <c r="CI14" s="460"/>
      <c r="CJ14" s="460"/>
      <c r="CK14" s="460"/>
      <c r="CL14" s="460"/>
      <c r="CM14" s="460"/>
      <c r="CN14" s="460"/>
      <c r="CO14" s="460"/>
      <c r="CP14" s="460"/>
      <c r="CQ14" s="460"/>
      <c r="CR14" s="460"/>
      <c r="CS14" s="461"/>
      <c r="CT14" s="519">
        <v>1.6</v>
      </c>
      <c r="CU14" s="520"/>
      <c r="CV14" s="520"/>
      <c r="CW14" s="520"/>
      <c r="CX14" s="520"/>
      <c r="CY14" s="520"/>
      <c r="CZ14" s="520"/>
      <c r="DA14" s="521"/>
      <c r="DB14" s="519">
        <v>12.2</v>
      </c>
      <c r="DC14" s="520"/>
      <c r="DD14" s="520"/>
      <c r="DE14" s="520"/>
      <c r="DF14" s="520"/>
      <c r="DG14" s="520"/>
      <c r="DH14" s="520"/>
      <c r="DI14" s="521"/>
    </row>
    <row r="15" spans="1:119" ht="18.75" customHeight="1" x14ac:dyDescent="0.15">
      <c r="A15" s="178"/>
      <c r="B15" s="531"/>
      <c r="C15" s="532"/>
      <c r="D15" s="532"/>
      <c r="E15" s="532"/>
      <c r="F15" s="532"/>
      <c r="G15" s="532"/>
      <c r="H15" s="532"/>
      <c r="I15" s="532"/>
      <c r="J15" s="532"/>
      <c r="K15" s="533"/>
      <c r="L15" s="187"/>
      <c r="M15" s="506" t="s">
        <v>137</v>
      </c>
      <c r="N15" s="507"/>
      <c r="O15" s="507"/>
      <c r="P15" s="507"/>
      <c r="Q15" s="508"/>
      <c r="R15" s="509">
        <v>126045</v>
      </c>
      <c r="S15" s="510"/>
      <c r="T15" s="510"/>
      <c r="U15" s="510"/>
      <c r="V15" s="511"/>
      <c r="W15" s="512" t="s">
        <v>145</v>
      </c>
      <c r="X15" s="408"/>
      <c r="Y15" s="408"/>
      <c r="Z15" s="408"/>
      <c r="AA15" s="408"/>
      <c r="AB15" s="409"/>
      <c r="AC15" s="375">
        <v>11941</v>
      </c>
      <c r="AD15" s="376"/>
      <c r="AE15" s="376"/>
      <c r="AF15" s="376"/>
      <c r="AG15" s="377"/>
      <c r="AH15" s="375">
        <v>12166</v>
      </c>
      <c r="AI15" s="376"/>
      <c r="AJ15" s="376"/>
      <c r="AK15" s="376"/>
      <c r="AL15" s="435"/>
      <c r="AM15" s="479"/>
      <c r="AN15" s="379"/>
      <c r="AO15" s="379"/>
      <c r="AP15" s="379"/>
      <c r="AQ15" s="379"/>
      <c r="AR15" s="379"/>
      <c r="AS15" s="379"/>
      <c r="AT15" s="380"/>
      <c r="AU15" s="480"/>
      <c r="AV15" s="481"/>
      <c r="AW15" s="481"/>
      <c r="AX15" s="481"/>
      <c r="AY15" s="448" t="s">
        <v>146</v>
      </c>
      <c r="AZ15" s="449"/>
      <c r="BA15" s="449"/>
      <c r="BB15" s="449"/>
      <c r="BC15" s="449"/>
      <c r="BD15" s="449"/>
      <c r="BE15" s="449"/>
      <c r="BF15" s="449"/>
      <c r="BG15" s="449"/>
      <c r="BH15" s="449"/>
      <c r="BI15" s="449"/>
      <c r="BJ15" s="449"/>
      <c r="BK15" s="449"/>
      <c r="BL15" s="449"/>
      <c r="BM15" s="450"/>
      <c r="BN15" s="451">
        <v>13983627</v>
      </c>
      <c r="BO15" s="452"/>
      <c r="BP15" s="452"/>
      <c r="BQ15" s="452"/>
      <c r="BR15" s="452"/>
      <c r="BS15" s="452"/>
      <c r="BT15" s="452"/>
      <c r="BU15" s="453"/>
      <c r="BV15" s="451">
        <v>14350269</v>
      </c>
      <c r="BW15" s="452"/>
      <c r="BX15" s="452"/>
      <c r="BY15" s="452"/>
      <c r="BZ15" s="452"/>
      <c r="CA15" s="452"/>
      <c r="CB15" s="452"/>
      <c r="CC15" s="453"/>
      <c r="CD15" s="522" t="s">
        <v>147</v>
      </c>
      <c r="CE15" s="523"/>
      <c r="CF15" s="523"/>
      <c r="CG15" s="523"/>
      <c r="CH15" s="523"/>
      <c r="CI15" s="523"/>
      <c r="CJ15" s="523"/>
      <c r="CK15" s="523"/>
      <c r="CL15" s="523"/>
      <c r="CM15" s="523"/>
      <c r="CN15" s="523"/>
      <c r="CO15" s="523"/>
      <c r="CP15" s="523"/>
      <c r="CQ15" s="523"/>
      <c r="CR15" s="523"/>
      <c r="CS15" s="52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1"/>
      <c r="C16" s="532"/>
      <c r="D16" s="532"/>
      <c r="E16" s="532"/>
      <c r="F16" s="532"/>
      <c r="G16" s="532"/>
      <c r="H16" s="532"/>
      <c r="I16" s="532"/>
      <c r="J16" s="532"/>
      <c r="K16" s="533"/>
      <c r="L16" s="496" t="s">
        <v>148</v>
      </c>
      <c r="M16" s="497"/>
      <c r="N16" s="497"/>
      <c r="O16" s="497"/>
      <c r="P16" s="497"/>
      <c r="Q16" s="498"/>
      <c r="R16" s="499" t="s">
        <v>149</v>
      </c>
      <c r="S16" s="500"/>
      <c r="T16" s="500"/>
      <c r="U16" s="500"/>
      <c r="V16" s="501"/>
      <c r="W16" s="513"/>
      <c r="X16" s="411"/>
      <c r="Y16" s="411"/>
      <c r="Z16" s="411"/>
      <c r="AA16" s="411"/>
      <c r="AB16" s="412"/>
      <c r="AC16" s="502">
        <v>22.5</v>
      </c>
      <c r="AD16" s="503"/>
      <c r="AE16" s="503"/>
      <c r="AF16" s="503"/>
      <c r="AG16" s="504"/>
      <c r="AH16" s="502">
        <v>22.9</v>
      </c>
      <c r="AI16" s="503"/>
      <c r="AJ16" s="503"/>
      <c r="AK16" s="503"/>
      <c r="AL16" s="505"/>
      <c r="AM16" s="479"/>
      <c r="AN16" s="379"/>
      <c r="AO16" s="379"/>
      <c r="AP16" s="379"/>
      <c r="AQ16" s="379"/>
      <c r="AR16" s="379"/>
      <c r="AS16" s="379"/>
      <c r="AT16" s="380"/>
      <c r="AU16" s="480"/>
      <c r="AV16" s="481"/>
      <c r="AW16" s="481"/>
      <c r="AX16" s="481"/>
      <c r="AY16" s="436" t="s">
        <v>150</v>
      </c>
      <c r="AZ16" s="437"/>
      <c r="BA16" s="437"/>
      <c r="BB16" s="437"/>
      <c r="BC16" s="437"/>
      <c r="BD16" s="437"/>
      <c r="BE16" s="437"/>
      <c r="BF16" s="437"/>
      <c r="BG16" s="437"/>
      <c r="BH16" s="437"/>
      <c r="BI16" s="437"/>
      <c r="BJ16" s="437"/>
      <c r="BK16" s="437"/>
      <c r="BL16" s="437"/>
      <c r="BM16" s="438"/>
      <c r="BN16" s="422">
        <v>28902308</v>
      </c>
      <c r="BO16" s="423"/>
      <c r="BP16" s="423"/>
      <c r="BQ16" s="423"/>
      <c r="BR16" s="423"/>
      <c r="BS16" s="423"/>
      <c r="BT16" s="423"/>
      <c r="BU16" s="424"/>
      <c r="BV16" s="422">
        <v>27759966</v>
      </c>
      <c r="BW16" s="423"/>
      <c r="BX16" s="423"/>
      <c r="BY16" s="423"/>
      <c r="BZ16" s="423"/>
      <c r="CA16" s="423"/>
      <c r="CB16" s="423"/>
      <c r="CC16" s="424"/>
      <c r="CD16" s="191"/>
      <c r="CE16" s="454"/>
      <c r="CF16" s="454"/>
      <c r="CG16" s="454"/>
      <c r="CH16" s="454"/>
      <c r="CI16" s="454"/>
      <c r="CJ16" s="454"/>
      <c r="CK16" s="454"/>
      <c r="CL16" s="454"/>
      <c r="CM16" s="454"/>
      <c r="CN16" s="454"/>
      <c r="CO16" s="454"/>
      <c r="CP16" s="454"/>
      <c r="CQ16" s="454"/>
      <c r="CR16" s="454"/>
      <c r="CS16" s="455"/>
      <c r="CT16" s="419"/>
      <c r="CU16" s="420"/>
      <c r="CV16" s="420"/>
      <c r="CW16" s="420"/>
      <c r="CX16" s="420"/>
      <c r="CY16" s="420"/>
      <c r="CZ16" s="420"/>
      <c r="DA16" s="421"/>
      <c r="DB16" s="419"/>
      <c r="DC16" s="420"/>
      <c r="DD16" s="420"/>
      <c r="DE16" s="420"/>
      <c r="DF16" s="420"/>
      <c r="DG16" s="420"/>
      <c r="DH16" s="420"/>
      <c r="DI16" s="421"/>
    </row>
    <row r="17" spans="1:113" ht="18.75" customHeight="1" thickBot="1" x14ac:dyDescent="0.2">
      <c r="A17" s="178"/>
      <c r="B17" s="534"/>
      <c r="C17" s="535"/>
      <c r="D17" s="535"/>
      <c r="E17" s="535"/>
      <c r="F17" s="535"/>
      <c r="G17" s="535"/>
      <c r="H17" s="535"/>
      <c r="I17" s="535"/>
      <c r="J17" s="535"/>
      <c r="K17" s="536"/>
      <c r="L17" s="192"/>
      <c r="M17" s="515" t="s">
        <v>151</v>
      </c>
      <c r="N17" s="516"/>
      <c r="O17" s="516"/>
      <c r="P17" s="516"/>
      <c r="Q17" s="517"/>
      <c r="R17" s="499" t="s">
        <v>152</v>
      </c>
      <c r="S17" s="500"/>
      <c r="T17" s="500"/>
      <c r="U17" s="500"/>
      <c r="V17" s="501"/>
      <c r="W17" s="512" t="s">
        <v>153</v>
      </c>
      <c r="X17" s="408"/>
      <c r="Y17" s="408"/>
      <c r="Z17" s="408"/>
      <c r="AA17" s="408"/>
      <c r="AB17" s="409"/>
      <c r="AC17" s="375">
        <v>40205</v>
      </c>
      <c r="AD17" s="376"/>
      <c r="AE17" s="376"/>
      <c r="AF17" s="376"/>
      <c r="AG17" s="377"/>
      <c r="AH17" s="375">
        <v>39812</v>
      </c>
      <c r="AI17" s="376"/>
      <c r="AJ17" s="376"/>
      <c r="AK17" s="376"/>
      <c r="AL17" s="435"/>
      <c r="AM17" s="479"/>
      <c r="AN17" s="379"/>
      <c r="AO17" s="379"/>
      <c r="AP17" s="379"/>
      <c r="AQ17" s="379"/>
      <c r="AR17" s="379"/>
      <c r="AS17" s="379"/>
      <c r="AT17" s="380"/>
      <c r="AU17" s="480"/>
      <c r="AV17" s="481"/>
      <c r="AW17" s="481"/>
      <c r="AX17" s="481"/>
      <c r="AY17" s="436" t="s">
        <v>154</v>
      </c>
      <c r="AZ17" s="437"/>
      <c r="BA17" s="437"/>
      <c r="BB17" s="437"/>
      <c r="BC17" s="437"/>
      <c r="BD17" s="437"/>
      <c r="BE17" s="437"/>
      <c r="BF17" s="437"/>
      <c r="BG17" s="437"/>
      <c r="BH17" s="437"/>
      <c r="BI17" s="437"/>
      <c r="BJ17" s="437"/>
      <c r="BK17" s="437"/>
      <c r="BL17" s="437"/>
      <c r="BM17" s="438"/>
      <c r="BN17" s="422">
        <v>17620422</v>
      </c>
      <c r="BO17" s="423"/>
      <c r="BP17" s="423"/>
      <c r="BQ17" s="423"/>
      <c r="BR17" s="423"/>
      <c r="BS17" s="423"/>
      <c r="BT17" s="423"/>
      <c r="BU17" s="424"/>
      <c r="BV17" s="422">
        <v>18113351</v>
      </c>
      <c r="BW17" s="423"/>
      <c r="BX17" s="423"/>
      <c r="BY17" s="423"/>
      <c r="BZ17" s="423"/>
      <c r="CA17" s="423"/>
      <c r="CB17" s="423"/>
      <c r="CC17" s="424"/>
      <c r="CD17" s="191"/>
      <c r="CE17" s="454"/>
      <c r="CF17" s="454"/>
      <c r="CG17" s="454"/>
      <c r="CH17" s="454"/>
      <c r="CI17" s="454"/>
      <c r="CJ17" s="454"/>
      <c r="CK17" s="454"/>
      <c r="CL17" s="454"/>
      <c r="CM17" s="454"/>
      <c r="CN17" s="454"/>
      <c r="CO17" s="454"/>
      <c r="CP17" s="454"/>
      <c r="CQ17" s="454"/>
      <c r="CR17" s="454"/>
      <c r="CS17" s="455"/>
      <c r="CT17" s="419"/>
      <c r="CU17" s="420"/>
      <c r="CV17" s="420"/>
      <c r="CW17" s="420"/>
      <c r="CX17" s="420"/>
      <c r="CY17" s="420"/>
      <c r="CZ17" s="420"/>
      <c r="DA17" s="421"/>
      <c r="DB17" s="419"/>
      <c r="DC17" s="420"/>
      <c r="DD17" s="420"/>
      <c r="DE17" s="420"/>
      <c r="DF17" s="420"/>
      <c r="DG17" s="420"/>
      <c r="DH17" s="420"/>
      <c r="DI17" s="421"/>
    </row>
    <row r="18" spans="1:113" ht="18.75" customHeight="1" thickBot="1" x14ac:dyDescent="0.2">
      <c r="A18" s="178"/>
      <c r="B18" s="472" t="s">
        <v>155</v>
      </c>
      <c r="C18" s="473"/>
      <c r="D18" s="473"/>
      <c r="E18" s="474"/>
      <c r="F18" s="474"/>
      <c r="G18" s="474"/>
      <c r="H18" s="474"/>
      <c r="I18" s="474"/>
      <c r="J18" s="474"/>
      <c r="K18" s="474"/>
      <c r="L18" s="475">
        <v>213.96</v>
      </c>
      <c r="M18" s="475"/>
      <c r="N18" s="475"/>
      <c r="O18" s="475"/>
      <c r="P18" s="475"/>
      <c r="Q18" s="475"/>
      <c r="R18" s="476"/>
      <c r="S18" s="476"/>
      <c r="T18" s="476"/>
      <c r="U18" s="476"/>
      <c r="V18" s="477"/>
      <c r="W18" s="493"/>
      <c r="X18" s="494"/>
      <c r="Y18" s="494"/>
      <c r="Z18" s="494"/>
      <c r="AA18" s="494"/>
      <c r="AB18" s="518"/>
      <c r="AC18" s="392">
        <v>75.599999999999994</v>
      </c>
      <c r="AD18" s="393"/>
      <c r="AE18" s="393"/>
      <c r="AF18" s="393"/>
      <c r="AG18" s="478"/>
      <c r="AH18" s="392">
        <v>74.900000000000006</v>
      </c>
      <c r="AI18" s="393"/>
      <c r="AJ18" s="393"/>
      <c r="AK18" s="393"/>
      <c r="AL18" s="394"/>
      <c r="AM18" s="479"/>
      <c r="AN18" s="379"/>
      <c r="AO18" s="379"/>
      <c r="AP18" s="379"/>
      <c r="AQ18" s="379"/>
      <c r="AR18" s="379"/>
      <c r="AS18" s="379"/>
      <c r="AT18" s="380"/>
      <c r="AU18" s="480"/>
      <c r="AV18" s="481"/>
      <c r="AW18" s="481"/>
      <c r="AX18" s="481"/>
      <c r="AY18" s="436" t="s">
        <v>156</v>
      </c>
      <c r="AZ18" s="437"/>
      <c r="BA18" s="437"/>
      <c r="BB18" s="437"/>
      <c r="BC18" s="437"/>
      <c r="BD18" s="437"/>
      <c r="BE18" s="437"/>
      <c r="BF18" s="437"/>
      <c r="BG18" s="437"/>
      <c r="BH18" s="437"/>
      <c r="BI18" s="437"/>
      <c r="BJ18" s="437"/>
      <c r="BK18" s="437"/>
      <c r="BL18" s="437"/>
      <c r="BM18" s="438"/>
      <c r="BN18" s="422">
        <v>33073813</v>
      </c>
      <c r="BO18" s="423"/>
      <c r="BP18" s="423"/>
      <c r="BQ18" s="423"/>
      <c r="BR18" s="423"/>
      <c r="BS18" s="423"/>
      <c r="BT18" s="423"/>
      <c r="BU18" s="424"/>
      <c r="BV18" s="422">
        <v>32642302</v>
      </c>
      <c r="BW18" s="423"/>
      <c r="BX18" s="423"/>
      <c r="BY18" s="423"/>
      <c r="BZ18" s="423"/>
      <c r="CA18" s="423"/>
      <c r="CB18" s="423"/>
      <c r="CC18" s="424"/>
      <c r="CD18" s="191"/>
      <c r="CE18" s="454"/>
      <c r="CF18" s="454"/>
      <c r="CG18" s="454"/>
      <c r="CH18" s="454"/>
      <c r="CI18" s="454"/>
      <c r="CJ18" s="454"/>
      <c r="CK18" s="454"/>
      <c r="CL18" s="454"/>
      <c r="CM18" s="454"/>
      <c r="CN18" s="454"/>
      <c r="CO18" s="454"/>
      <c r="CP18" s="454"/>
      <c r="CQ18" s="454"/>
      <c r="CR18" s="454"/>
      <c r="CS18" s="455"/>
      <c r="CT18" s="419"/>
      <c r="CU18" s="420"/>
      <c r="CV18" s="420"/>
      <c r="CW18" s="420"/>
      <c r="CX18" s="420"/>
      <c r="CY18" s="420"/>
      <c r="CZ18" s="420"/>
      <c r="DA18" s="421"/>
      <c r="DB18" s="419"/>
      <c r="DC18" s="420"/>
      <c r="DD18" s="420"/>
      <c r="DE18" s="420"/>
      <c r="DF18" s="420"/>
      <c r="DG18" s="420"/>
      <c r="DH18" s="420"/>
      <c r="DI18" s="421"/>
    </row>
    <row r="19" spans="1:113" ht="18.75" customHeight="1" thickBot="1" x14ac:dyDescent="0.2">
      <c r="A19" s="178"/>
      <c r="B19" s="472" t="s">
        <v>157</v>
      </c>
      <c r="C19" s="473"/>
      <c r="D19" s="473"/>
      <c r="E19" s="474"/>
      <c r="F19" s="474"/>
      <c r="G19" s="474"/>
      <c r="H19" s="474"/>
      <c r="I19" s="474"/>
      <c r="J19" s="474"/>
      <c r="K19" s="474"/>
      <c r="L19" s="482">
        <v>591</v>
      </c>
      <c r="M19" s="482"/>
      <c r="N19" s="482"/>
      <c r="O19" s="482"/>
      <c r="P19" s="482"/>
      <c r="Q19" s="482"/>
      <c r="R19" s="483"/>
      <c r="S19" s="483"/>
      <c r="T19" s="483"/>
      <c r="U19" s="483"/>
      <c r="V19" s="484"/>
      <c r="W19" s="491"/>
      <c r="X19" s="492"/>
      <c r="Y19" s="492"/>
      <c r="Z19" s="492"/>
      <c r="AA19" s="492"/>
      <c r="AB19" s="492"/>
      <c r="AC19" s="495"/>
      <c r="AD19" s="495"/>
      <c r="AE19" s="495"/>
      <c r="AF19" s="495"/>
      <c r="AG19" s="495"/>
      <c r="AH19" s="495"/>
      <c r="AI19" s="495"/>
      <c r="AJ19" s="495"/>
      <c r="AK19" s="495"/>
      <c r="AL19" s="514"/>
      <c r="AM19" s="479"/>
      <c r="AN19" s="379"/>
      <c r="AO19" s="379"/>
      <c r="AP19" s="379"/>
      <c r="AQ19" s="379"/>
      <c r="AR19" s="379"/>
      <c r="AS19" s="379"/>
      <c r="AT19" s="380"/>
      <c r="AU19" s="480"/>
      <c r="AV19" s="481"/>
      <c r="AW19" s="481"/>
      <c r="AX19" s="481"/>
      <c r="AY19" s="436" t="s">
        <v>158</v>
      </c>
      <c r="AZ19" s="437"/>
      <c r="BA19" s="437"/>
      <c r="BB19" s="437"/>
      <c r="BC19" s="437"/>
      <c r="BD19" s="437"/>
      <c r="BE19" s="437"/>
      <c r="BF19" s="437"/>
      <c r="BG19" s="437"/>
      <c r="BH19" s="437"/>
      <c r="BI19" s="437"/>
      <c r="BJ19" s="437"/>
      <c r="BK19" s="437"/>
      <c r="BL19" s="437"/>
      <c r="BM19" s="438"/>
      <c r="BN19" s="422">
        <v>48314653</v>
      </c>
      <c r="BO19" s="423"/>
      <c r="BP19" s="423"/>
      <c r="BQ19" s="423"/>
      <c r="BR19" s="423"/>
      <c r="BS19" s="423"/>
      <c r="BT19" s="423"/>
      <c r="BU19" s="424"/>
      <c r="BV19" s="422">
        <v>45400727</v>
      </c>
      <c r="BW19" s="423"/>
      <c r="BX19" s="423"/>
      <c r="BY19" s="423"/>
      <c r="BZ19" s="423"/>
      <c r="CA19" s="423"/>
      <c r="CB19" s="423"/>
      <c r="CC19" s="424"/>
      <c r="CD19" s="191"/>
      <c r="CE19" s="454"/>
      <c r="CF19" s="454"/>
      <c r="CG19" s="454"/>
      <c r="CH19" s="454"/>
      <c r="CI19" s="454"/>
      <c r="CJ19" s="454"/>
      <c r="CK19" s="454"/>
      <c r="CL19" s="454"/>
      <c r="CM19" s="454"/>
      <c r="CN19" s="454"/>
      <c r="CO19" s="454"/>
      <c r="CP19" s="454"/>
      <c r="CQ19" s="454"/>
      <c r="CR19" s="454"/>
      <c r="CS19" s="455"/>
      <c r="CT19" s="419"/>
      <c r="CU19" s="420"/>
      <c r="CV19" s="420"/>
      <c r="CW19" s="420"/>
      <c r="CX19" s="420"/>
      <c r="CY19" s="420"/>
      <c r="CZ19" s="420"/>
      <c r="DA19" s="421"/>
      <c r="DB19" s="419"/>
      <c r="DC19" s="420"/>
      <c r="DD19" s="420"/>
      <c r="DE19" s="420"/>
      <c r="DF19" s="420"/>
      <c r="DG19" s="420"/>
      <c r="DH19" s="420"/>
      <c r="DI19" s="421"/>
    </row>
    <row r="20" spans="1:113" ht="18.75" customHeight="1" thickBot="1" x14ac:dyDescent="0.2">
      <c r="A20" s="178"/>
      <c r="B20" s="472" t="s">
        <v>159</v>
      </c>
      <c r="C20" s="473"/>
      <c r="D20" s="473"/>
      <c r="E20" s="474"/>
      <c r="F20" s="474"/>
      <c r="G20" s="474"/>
      <c r="H20" s="474"/>
      <c r="I20" s="474"/>
      <c r="J20" s="474"/>
      <c r="K20" s="474"/>
      <c r="L20" s="482">
        <v>55762</v>
      </c>
      <c r="M20" s="482"/>
      <c r="N20" s="482"/>
      <c r="O20" s="482"/>
      <c r="P20" s="482"/>
      <c r="Q20" s="482"/>
      <c r="R20" s="483"/>
      <c r="S20" s="483"/>
      <c r="T20" s="483"/>
      <c r="U20" s="483"/>
      <c r="V20" s="484"/>
      <c r="W20" s="493"/>
      <c r="X20" s="494"/>
      <c r="Y20" s="494"/>
      <c r="Z20" s="494"/>
      <c r="AA20" s="494"/>
      <c r="AB20" s="494"/>
      <c r="AC20" s="485"/>
      <c r="AD20" s="485"/>
      <c r="AE20" s="485"/>
      <c r="AF20" s="485"/>
      <c r="AG20" s="485"/>
      <c r="AH20" s="485"/>
      <c r="AI20" s="485"/>
      <c r="AJ20" s="485"/>
      <c r="AK20" s="485"/>
      <c r="AL20" s="486"/>
      <c r="AM20" s="487"/>
      <c r="AN20" s="384"/>
      <c r="AO20" s="384"/>
      <c r="AP20" s="384"/>
      <c r="AQ20" s="384"/>
      <c r="AR20" s="384"/>
      <c r="AS20" s="384"/>
      <c r="AT20" s="385"/>
      <c r="AU20" s="488"/>
      <c r="AV20" s="489"/>
      <c r="AW20" s="489"/>
      <c r="AX20" s="490"/>
      <c r="AY20" s="436"/>
      <c r="AZ20" s="437"/>
      <c r="BA20" s="437"/>
      <c r="BB20" s="437"/>
      <c r="BC20" s="437"/>
      <c r="BD20" s="437"/>
      <c r="BE20" s="437"/>
      <c r="BF20" s="437"/>
      <c r="BG20" s="437"/>
      <c r="BH20" s="437"/>
      <c r="BI20" s="437"/>
      <c r="BJ20" s="437"/>
      <c r="BK20" s="437"/>
      <c r="BL20" s="437"/>
      <c r="BM20" s="438"/>
      <c r="BN20" s="422"/>
      <c r="BO20" s="423"/>
      <c r="BP20" s="423"/>
      <c r="BQ20" s="423"/>
      <c r="BR20" s="423"/>
      <c r="BS20" s="423"/>
      <c r="BT20" s="423"/>
      <c r="BU20" s="424"/>
      <c r="BV20" s="422"/>
      <c r="BW20" s="423"/>
      <c r="BX20" s="423"/>
      <c r="BY20" s="423"/>
      <c r="BZ20" s="423"/>
      <c r="CA20" s="423"/>
      <c r="CB20" s="423"/>
      <c r="CC20" s="424"/>
      <c r="CD20" s="191"/>
      <c r="CE20" s="454"/>
      <c r="CF20" s="454"/>
      <c r="CG20" s="454"/>
      <c r="CH20" s="454"/>
      <c r="CI20" s="454"/>
      <c r="CJ20" s="454"/>
      <c r="CK20" s="454"/>
      <c r="CL20" s="454"/>
      <c r="CM20" s="454"/>
      <c r="CN20" s="454"/>
      <c r="CO20" s="454"/>
      <c r="CP20" s="454"/>
      <c r="CQ20" s="454"/>
      <c r="CR20" s="454"/>
      <c r="CS20" s="455"/>
      <c r="CT20" s="419"/>
      <c r="CU20" s="420"/>
      <c r="CV20" s="420"/>
      <c r="CW20" s="420"/>
      <c r="CX20" s="420"/>
      <c r="CY20" s="420"/>
      <c r="CZ20" s="420"/>
      <c r="DA20" s="421"/>
      <c r="DB20" s="419"/>
      <c r="DC20" s="420"/>
      <c r="DD20" s="420"/>
      <c r="DE20" s="420"/>
      <c r="DF20" s="420"/>
      <c r="DG20" s="420"/>
      <c r="DH20" s="420"/>
      <c r="DI20" s="421"/>
    </row>
    <row r="21" spans="1:113" ht="18.75" customHeight="1" thickBot="1" x14ac:dyDescent="0.2">
      <c r="A21" s="178"/>
      <c r="B21" s="469" t="s">
        <v>160</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1"/>
      <c r="AY21" s="395"/>
      <c r="AZ21" s="396"/>
      <c r="BA21" s="396"/>
      <c r="BB21" s="396"/>
      <c r="BC21" s="396"/>
      <c r="BD21" s="396"/>
      <c r="BE21" s="396"/>
      <c r="BF21" s="396"/>
      <c r="BG21" s="396"/>
      <c r="BH21" s="396"/>
      <c r="BI21" s="396"/>
      <c r="BJ21" s="396"/>
      <c r="BK21" s="396"/>
      <c r="BL21" s="396"/>
      <c r="BM21" s="397"/>
      <c r="BN21" s="456"/>
      <c r="BO21" s="457"/>
      <c r="BP21" s="457"/>
      <c r="BQ21" s="457"/>
      <c r="BR21" s="457"/>
      <c r="BS21" s="457"/>
      <c r="BT21" s="457"/>
      <c r="BU21" s="458"/>
      <c r="BV21" s="456"/>
      <c r="BW21" s="457"/>
      <c r="BX21" s="457"/>
      <c r="BY21" s="457"/>
      <c r="BZ21" s="457"/>
      <c r="CA21" s="457"/>
      <c r="CB21" s="457"/>
      <c r="CC21" s="458"/>
      <c r="CD21" s="191"/>
      <c r="CE21" s="454"/>
      <c r="CF21" s="454"/>
      <c r="CG21" s="454"/>
      <c r="CH21" s="454"/>
      <c r="CI21" s="454"/>
      <c r="CJ21" s="454"/>
      <c r="CK21" s="454"/>
      <c r="CL21" s="454"/>
      <c r="CM21" s="454"/>
      <c r="CN21" s="454"/>
      <c r="CO21" s="454"/>
      <c r="CP21" s="454"/>
      <c r="CQ21" s="454"/>
      <c r="CR21" s="454"/>
      <c r="CS21" s="455"/>
      <c r="CT21" s="419"/>
      <c r="CU21" s="420"/>
      <c r="CV21" s="420"/>
      <c r="CW21" s="420"/>
      <c r="CX21" s="420"/>
      <c r="CY21" s="420"/>
      <c r="CZ21" s="420"/>
      <c r="DA21" s="421"/>
      <c r="DB21" s="419"/>
      <c r="DC21" s="420"/>
      <c r="DD21" s="420"/>
      <c r="DE21" s="420"/>
      <c r="DF21" s="420"/>
      <c r="DG21" s="420"/>
      <c r="DH21" s="420"/>
      <c r="DI21" s="421"/>
    </row>
    <row r="22" spans="1:113" ht="18.75" customHeight="1" x14ac:dyDescent="0.15">
      <c r="A22" s="178"/>
      <c r="B22" s="398" t="s">
        <v>161</v>
      </c>
      <c r="C22" s="399"/>
      <c r="D22" s="400"/>
      <c r="E22" s="407" t="s">
        <v>1</v>
      </c>
      <c r="F22" s="408"/>
      <c r="G22" s="408"/>
      <c r="H22" s="408"/>
      <c r="I22" s="408"/>
      <c r="J22" s="408"/>
      <c r="K22" s="409"/>
      <c r="L22" s="407" t="s">
        <v>162</v>
      </c>
      <c r="M22" s="408"/>
      <c r="N22" s="408"/>
      <c r="O22" s="408"/>
      <c r="P22" s="409"/>
      <c r="Q22" s="413" t="s">
        <v>163</v>
      </c>
      <c r="R22" s="414"/>
      <c r="S22" s="414"/>
      <c r="T22" s="414"/>
      <c r="U22" s="414"/>
      <c r="V22" s="415"/>
      <c r="W22" s="464" t="s">
        <v>164</v>
      </c>
      <c r="X22" s="399"/>
      <c r="Y22" s="400"/>
      <c r="Z22" s="407" t="s">
        <v>1</v>
      </c>
      <c r="AA22" s="408"/>
      <c r="AB22" s="408"/>
      <c r="AC22" s="408"/>
      <c r="AD22" s="408"/>
      <c r="AE22" s="408"/>
      <c r="AF22" s="408"/>
      <c r="AG22" s="409"/>
      <c r="AH22" s="425" t="s">
        <v>165</v>
      </c>
      <c r="AI22" s="408"/>
      <c r="AJ22" s="408"/>
      <c r="AK22" s="408"/>
      <c r="AL22" s="409"/>
      <c r="AM22" s="425" t="s">
        <v>166</v>
      </c>
      <c r="AN22" s="426"/>
      <c r="AO22" s="426"/>
      <c r="AP22" s="426"/>
      <c r="AQ22" s="426"/>
      <c r="AR22" s="427"/>
      <c r="AS22" s="413" t="s">
        <v>163</v>
      </c>
      <c r="AT22" s="414"/>
      <c r="AU22" s="414"/>
      <c r="AV22" s="414"/>
      <c r="AW22" s="414"/>
      <c r="AX22" s="431"/>
      <c r="AY22" s="448" t="s">
        <v>167</v>
      </c>
      <c r="AZ22" s="449"/>
      <c r="BA22" s="449"/>
      <c r="BB22" s="449"/>
      <c r="BC22" s="449"/>
      <c r="BD22" s="449"/>
      <c r="BE22" s="449"/>
      <c r="BF22" s="449"/>
      <c r="BG22" s="449"/>
      <c r="BH22" s="449"/>
      <c r="BI22" s="449"/>
      <c r="BJ22" s="449"/>
      <c r="BK22" s="449"/>
      <c r="BL22" s="449"/>
      <c r="BM22" s="450"/>
      <c r="BN22" s="451">
        <v>72271191</v>
      </c>
      <c r="BO22" s="452"/>
      <c r="BP22" s="452"/>
      <c r="BQ22" s="452"/>
      <c r="BR22" s="452"/>
      <c r="BS22" s="452"/>
      <c r="BT22" s="452"/>
      <c r="BU22" s="453"/>
      <c r="BV22" s="451">
        <v>73589679</v>
      </c>
      <c r="BW22" s="452"/>
      <c r="BX22" s="452"/>
      <c r="BY22" s="452"/>
      <c r="BZ22" s="452"/>
      <c r="CA22" s="452"/>
      <c r="CB22" s="452"/>
      <c r="CC22" s="453"/>
      <c r="CD22" s="191"/>
      <c r="CE22" s="454"/>
      <c r="CF22" s="454"/>
      <c r="CG22" s="454"/>
      <c r="CH22" s="454"/>
      <c r="CI22" s="454"/>
      <c r="CJ22" s="454"/>
      <c r="CK22" s="454"/>
      <c r="CL22" s="454"/>
      <c r="CM22" s="454"/>
      <c r="CN22" s="454"/>
      <c r="CO22" s="454"/>
      <c r="CP22" s="454"/>
      <c r="CQ22" s="454"/>
      <c r="CR22" s="454"/>
      <c r="CS22" s="455"/>
      <c r="CT22" s="419"/>
      <c r="CU22" s="420"/>
      <c r="CV22" s="420"/>
      <c r="CW22" s="420"/>
      <c r="CX22" s="420"/>
      <c r="CY22" s="420"/>
      <c r="CZ22" s="420"/>
      <c r="DA22" s="421"/>
      <c r="DB22" s="419"/>
      <c r="DC22" s="420"/>
      <c r="DD22" s="420"/>
      <c r="DE22" s="420"/>
      <c r="DF22" s="420"/>
      <c r="DG22" s="420"/>
      <c r="DH22" s="420"/>
      <c r="DI22" s="421"/>
    </row>
    <row r="23" spans="1:113" ht="18.75" customHeight="1" x14ac:dyDescent="0.15">
      <c r="A23" s="178"/>
      <c r="B23" s="401"/>
      <c r="C23" s="402"/>
      <c r="D23" s="403"/>
      <c r="E23" s="410"/>
      <c r="F23" s="411"/>
      <c r="G23" s="411"/>
      <c r="H23" s="411"/>
      <c r="I23" s="411"/>
      <c r="J23" s="411"/>
      <c r="K23" s="412"/>
      <c r="L23" s="410"/>
      <c r="M23" s="411"/>
      <c r="N23" s="411"/>
      <c r="O23" s="411"/>
      <c r="P23" s="412"/>
      <c r="Q23" s="416"/>
      <c r="R23" s="417"/>
      <c r="S23" s="417"/>
      <c r="T23" s="417"/>
      <c r="U23" s="417"/>
      <c r="V23" s="418"/>
      <c r="W23" s="465"/>
      <c r="X23" s="402"/>
      <c r="Y23" s="403"/>
      <c r="Z23" s="410"/>
      <c r="AA23" s="411"/>
      <c r="AB23" s="411"/>
      <c r="AC23" s="411"/>
      <c r="AD23" s="411"/>
      <c r="AE23" s="411"/>
      <c r="AF23" s="411"/>
      <c r="AG23" s="412"/>
      <c r="AH23" s="410"/>
      <c r="AI23" s="411"/>
      <c r="AJ23" s="411"/>
      <c r="AK23" s="411"/>
      <c r="AL23" s="412"/>
      <c r="AM23" s="428"/>
      <c r="AN23" s="429"/>
      <c r="AO23" s="429"/>
      <c r="AP23" s="429"/>
      <c r="AQ23" s="429"/>
      <c r="AR23" s="430"/>
      <c r="AS23" s="416"/>
      <c r="AT23" s="417"/>
      <c r="AU23" s="417"/>
      <c r="AV23" s="417"/>
      <c r="AW23" s="417"/>
      <c r="AX23" s="432"/>
      <c r="AY23" s="436" t="s">
        <v>168</v>
      </c>
      <c r="AZ23" s="437"/>
      <c r="BA23" s="437"/>
      <c r="BB23" s="437"/>
      <c r="BC23" s="437"/>
      <c r="BD23" s="437"/>
      <c r="BE23" s="437"/>
      <c r="BF23" s="437"/>
      <c r="BG23" s="437"/>
      <c r="BH23" s="437"/>
      <c r="BI23" s="437"/>
      <c r="BJ23" s="437"/>
      <c r="BK23" s="437"/>
      <c r="BL23" s="437"/>
      <c r="BM23" s="438"/>
      <c r="BN23" s="422">
        <v>56581867</v>
      </c>
      <c r="BO23" s="423"/>
      <c r="BP23" s="423"/>
      <c r="BQ23" s="423"/>
      <c r="BR23" s="423"/>
      <c r="BS23" s="423"/>
      <c r="BT23" s="423"/>
      <c r="BU23" s="424"/>
      <c r="BV23" s="422">
        <v>56327823</v>
      </c>
      <c r="BW23" s="423"/>
      <c r="BX23" s="423"/>
      <c r="BY23" s="423"/>
      <c r="BZ23" s="423"/>
      <c r="CA23" s="423"/>
      <c r="CB23" s="423"/>
      <c r="CC23" s="424"/>
      <c r="CD23" s="191"/>
      <c r="CE23" s="454"/>
      <c r="CF23" s="454"/>
      <c r="CG23" s="454"/>
      <c r="CH23" s="454"/>
      <c r="CI23" s="454"/>
      <c r="CJ23" s="454"/>
      <c r="CK23" s="454"/>
      <c r="CL23" s="454"/>
      <c r="CM23" s="454"/>
      <c r="CN23" s="454"/>
      <c r="CO23" s="454"/>
      <c r="CP23" s="454"/>
      <c r="CQ23" s="454"/>
      <c r="CR23" s="454"/>
      <c r="CS23" s="455"/>
      <c r="CT23" s="419"/>
      <c r="CU23" s="420"/>
      <c r="CV23" s="420"/>
      <c r="CW23" s="420"/>
      <c r="CX23" s="420"/>
      <c r="CY23" s="420"/>
      <c r="CZ23" s="420"/>
      <c r="DA23" s="421"/>
      <c r="DB23" s="419"/>
      <c r="DC23" s="420"/>
      <c r="DD23" s="420"/>
      <c r="DE23" s="420"/>
      <c r="DF23" s="420"/>
      <c r="DG23" s="420"/>
      <c r="DH23" s="420"/>
      <c r="DI23" s="421"/>
    </row>
    <row r="24" spans="1:113" ht="18.75" customHeight="1" thickBot="1" x14ac:dyDescent="0.2">
      <c r="A24" s="178"/>
      <c r="B24" s="401"/>
      <c r="C24" s="402"/>
      <c r="D24" s="403"/>
      <c r="E24" s="378" t="s">
        <v>169</v>
      </c>
      <c r="F24" s="379"/>
      <c r="G24" s="379"/>
      <c r="H24" s="379"/>
      <c r="I24" s="379"/>
      <c r="J24" s="379"/>
      <c r="K24" s="380"/>
      <c r="L24" s="375">
        <v>1</v>
      </c>
      <c r="M24" s="376"/>
      <c r="N24" s="376"/>
      <c r="O24" s="376"/>
      <c r="P24" s="377"/>
      <c r="Q24" s="375">
        <v>9820</v>
      </c>
      <c r="R24" s="376"/>
      <c r="S24" s="376"/>
      <c r="T24" s="376"/>
      <c r="U24" s="376"/>
      <c r="V24" s="377"/>
      <c r="W24" s="465"/>
      <c r="X24" s="402"/>
      <c r="Y24" s="403"/>
      <c r="Z24" s="378" t="s">
        <v>170</v>
      </c>
      <c r="AA24" s="379"/>
      <c r="AB24" s="379"/>
      <c r="AC24" s="379"/>
      <c r="AD24" s="379"/>
      <c r="AE24" s="379"/>
      <c r="AF24" s="379"/>
      <c r="AG24" s="380"/>
      <c r="AH24" s="375">
        <v>764</v>
      </c>
      <c r="AI24" s="376"/>
      <c r="AJ24" s="376"/>
      <c r="AK24" s="376"/>
      <c r="AL24" s="377"/>
      <c r="AM24" s="375">
        <v>2416532</v>
      </c>
      <c r="AN24" s="376"/>
      <c r="AO24" s="376"/>
      <c r="AP24" s="376"/>
      <c r="AQ24" s="376"/>
      <c r="AR24" s="377"/>
      <c r="AS24" s="375">
        <v>3163</v>
      </c>
      <c r="AT24" s="376"/>
      <c r="AU24" s="376"/>
      <c r="AV24" s="376"/>
      <c r="AW24" s="376"/>
      <c r="AX24" s="435"/>
      <c r="AY24" s="395" t="s">
        <v>171</v>
      </c>
      <c r="AZ24" s="396"/>
      <c r="BA24" s="396"/>
      <c r="BB24" s="396"/>
      <c r="BC24" s="396"/>
      <c r="BD24" s="396"/>
      <c r="BE24" s="396"/>
      <c r="BF24" s="396"/>
      <c r="BG24" s="396"/>
      <c r="BH24" s="396"/>
      <c r="BI24" s="396"/>
      <c r="BJ24" s="396"/>
      <c r="BK24" s="396"/>
      <c r="BL24" s="396"/>
      <c r="BM24" s="397"/>
      <c r="BN24" s="422">
        <v>49357047</v>
      </c>
      <c r="BO24" s="423"/>
      <c r="BP24" s="423"/>
      <c r="BQ24" s="423"/>
      <c r="BR24" s="423"/>
      <c r="BS24" s="423"/>
      <c r="BT24" s="423"/>
      <c r="BU24" s="424"/>
      <c r="BV24" s="422">
        <v>50597820</v>
      </c>
      <c r="BW24" s="423"/>
      <c r="BX24" s="423"/>
      <c r="BY24" s="423"/>
      <c r="BZ24" s="423"/>
      <c r="CA24" s="423"/>
      <c r="CB24" s="423"/>
      <c r="CC24" s="424"/>
      <c r="CD24" s="191"/>
      <c r="CE24" s="454"/>
      <c r="CF24" s="454"/>
      <c r="CG24" s="454"/>
      <c r="CH24" s="454"/>
      <c r="CI24" s="454"/>
      <c r="CJ24" s="454"/>
      <c r="CK24" s="454"/>
      <c r="CL24" s="454"/>
      <c r="CM24" s="454"/>
      <c r="CN24" s="454"/>
      <c r="CO24" s="454"/>
      <c r="CP24" s="454"/>
      <c r="CQ24" s="454"/>
      <c r="CR24" s="454"/>
      <c r="CS24" s="455"/>
      <c r="CT24" s="419"/>
      <c r="CU24" s="420"/>
      <c r="CV24" s="420"/>
      <c r="CW24" s="420"/>
      <c r="CX24" s="420"/>
      <c r="CY24" s="420"/>
      <c r="CZ24" s="420"/>
      <c r="DA24" s="421"/>
      <c r="DB24" s="419"/>
      <c r="DC24" s="420"/>
      <c r="DD24" s="420"/>
      <c r="DE24" s="420"/>
      <c r="DF24" s="420"/>
      <c r="DG24" s="420"/>
      <c r="DH24" s="420"/>
      <c r="DI24" s="421"/>
    </row>
    <row r="25" spans="1:113" ht="18.75" customHeight="1" x14ac:dyDescent="0.15">
      <c r="A25" s="178"/>
      <c r="B25" s="401"/>
      <c r="C25" s="402"/>
      <c r="D25" s="403"/>
      <c r="E25" s="378" t="s">
        <v>172</v>
      </c>
      <c r="F25" s="379"/>
      <c r="G25" s="379"/>
      <c r="H25" s="379"/>
      <c r="I25" s="379"/>
      <c r="J25" s="379"/>
      <c r="K25" s="380"/>
      <c r="L25" s="375">
        <v>2</v>
      </c>
      <c r="M25" s="376"/>
      <c r="N25" s="376"/>
      <c r="O25" s="376"/>
      <c r="P25" s="377"/>
      <c r="Q25" s="375">
        <v>8000</v>
      </c>
      <c r="R25" s="376"/>
      <c r="S25" s="376"/>
      <c r="T25" s="376"/>
      <c r="U25" s="376"/>
      <c r="V25" s="377"/>
      <c r="W25" s="465"/>
      <c r="X25" s="402"/>
      <c r="Y25" s="403"/>
      <c r="Z25" s="378" t="s">
        <v>173</v>
      </c>
      <c r="AA25" s="379"/>
      <c r="AB25" s="379"/>
      <c r="AC25" s="379"/>
      <c r="AD25" s="379"/>
      <c r="AE25" s="379"/>
      <c r="AF25" s="379"/>
      <c r="AG25" s="380"/>
      <c r="AH25" s="375" t="s">
        <v>174</v>
      </c>
      <c r="AI25" s="376"/>
      <c r="AJ25" s="376"/>
      <c r="AK25" s="376"/>
      <c r="AL25" s="377"/>
      <c r="AM25" s="375" t="s">
        <v>174</v>
      </c>
      <c r="AN25" s="376"/>
      <c r="AO25" s="376"/>
      <c r="AP25" s="376"/>
      <c r="AQ25" s="376"/>
      <c r="AR25" s="377"/>
      <c r="AS25" s="375" t="s">
        <v>174</v>
      </c>
      <c r="AT25" s="376"/>
      <c r="AU25" s="376"/>
      <c r="AV25" s="376"/>
      <c r="AW25" s="376"/>
      <c r="AX25" s="435"/>
      <c r="AY25" s="448" t="s">
        <v>175</v>
      </c>
      <c r="AZ25" s="449"/>
      <c r="BA25" s="449"/>
      <c r="BB25" s="449"/>
      <c r="BC25" s="449"/>
      <c r="BD25" s="449"/>
      <c r="BE25" s="449"/>
      <c r="BF25" s="449"/>
      <c r="BG25" s="449"/>
      <c r="BH25" s="449"/>
      <c r="BI25" s="449"/>
      <c r="BJ25" s="449"/>
      <c r="BK25" s="449"/>
      <c r="BL25" s="449"/>
      <c r="BM25" s="450"/>
      <c r="BN25" s="451">
        <v>4773141</v>
      </c>
      <c r="BO25" s="452"/>
      <c r="BP25" s="452"/>
      <c r="BQ25" s="452"/>
      <c r="BR25" s="452"/>
      <c r="BS25" s="452"/>
      <c r="BT25" s="452"/>
      <c r="BU25" s="453"/>
      <c r="BV25" s="451">
        <v>4395882</v>
      </c>
      <c r="BW25" s="452"/>
      <c r="BX25" s="452"/>
      <c r="BY25" s="452"/>
      <c r="BZ25" s="452"/>
      <c r="CA25" s="452"/>
      <c r="CB25" s="452"/>
      <c r="CC25" s="453"/>
      <c r="CD25" s="191"/>
      <c r="CE25" s="454"/>
      <c r="CF25" s="454"/>
      <c r="CG25" s="454"/>
      <c r="CH25" s="454"/>
      <c r="CI25" s="454"/>
      <c r="CJ25" s="454"/>
      <c r="CK25" s="454"/>
      <c r="CL25" s="454"/>
      <c r="CM25" s="454"/>
      <c r="CN25" s="454"/>
      <c r="CO25" s="454"/>
      <c r="CP25" s="454"/>
      <c r="CQ25" s="454"/>
      <c r="CR25" s="454"/>
      <c r="CS25" s="455"/>
      <c r="CT25" s="419"/>
      <c r="CU25" s="420"/>
      <c r="CV25" s="420"/>
      <c r="CW25" s="420"/>
      <c r="CX25" s="420"/>
      <c r="CY25" s="420"/>
      <c r="CZ25" s="420"/>
      <c r="DA25" s="421"/>
      <c r="DB25" s="419"/>
      <c r="DC25" s="420"/>
      <c r="DD25" s="420"/>
      <c r="DE25" s="420"/>
      <c r="DF25" s="420"/>
      <c r="DG25" s="420"/>
      <c r="DH25" s="420"/>
      <c r="DI25" s="421"/>
    </row>
    <row r="26" spans="1:113" ht="18.75" customHeight="1" x14ac:dyDescent="0.15">
      <c r="A26" s="178"/>
      <c r="B26" s="401"/>
      <c r="C26" s="402"/>
      <c r="D26" s="403"/>
      <c r="E26" s="378" t="s">
        <v>176</v>
      </c>
      <c r="F26" s="379"/>
      <c r="G26" s="379"/>
      <c r="H26" s="379"/>
      <c r="I26" s="379"/>
      <c r="J26" s="379"/>
      <c r="K26" s="380"/>
      <c r="L26" s="375">
        <v>1</v>
      </c>
      <c r="M26" s="376"/>
      <c r="N26" s="376"/>
      <c r="O26" s="376"/>
      <c r="P26" s="377"/>
      <c r="Q26" s="375">
        <v>7010</v>
      </c>
      <c r="R26" s="376"/>
      <c r="S26" s="376"/>
      <c r="T26" s="376"/>
      <c r="U26" s="376"/>
      <c r="V26" s="377"/>
      <c r="W26" s="465"/>
      <c r="X26" s="402"/>
      <c r="Y26" s="403"/>
      <c r="Z26" s="378" t="s">
        <v>177</v>
      </c>
      <c r="AA26" s="433"/>
      <c r="AB26" s="433"/>
      <c r="AC26" s="433"/>
      <c r="AD26" s="433"/>
      <c r="AE26" s="433"/>
      <c r="AF26" s="433"/>
      <c r="AG26" s="434"/>
      <c r="AH26" s="375">
        <v>55</v>
      </c>
      <c r="AI26" s="376"/>
      <c r="AJ26" s="376"/>
      <c r="AK26" s="376"/>
      <c r="AL26" s="377"/>
      <c r="AM26" s="375">
        <v>181720</v>
      </c>
      <c r="AN26" s="376"/>
      <c r="AO26" s="376"/>
      <c r="AP26" s="376"/>
      <c r="AQ26" s="376"/>
      <c r="AR26" s="377"/>
      <c r="AS26" s="375">
        <v>3304</v>
      </c>
      <c r="AT26" s="376"/>
      <c r="AU26" s="376"/>
      <c r="AV26" s="376"/>
      <c r="AW26" s="376"/>
      <c r="AX26" s="435"/>
      <c r="AY26" s="462" t="s">
        <v>178</v>
      </c>
      <c r="AZ26" s="382"/>
      <c r="BA26" s="382"/>
      <c r="BB26" s="382"/>
      <c r="BC26" s="382"/>
      <c r="BD26" s="382"/>
      <c r="BE26" s="382"/>
      <c r="BF26" s="382"/>
      <c r="BG26" s="382"/>
      <c r="BH26" s="382"/>
      <c r="BI26" s="382"/>
      <c r="BJ26" s="382"/>
      <c r="BK26" s="382"/>
      <c r="BL26" s="382"/>
      <c r="BM26" s="463"/>
      <c r="BN26" s="422" t="s">
        <v>174</v>
      </c>
      <c r="BO26" s="423"/>
      <c r="BP26" s="423"/>
      <c r="BQ26" s="423"/>
      <c r="BR26" s="423"/>
      <c r="BS26" s="423"/>
      <c r="BT26" s="423"/>
      <c r="BU26" s="424"/>
      <c r="BV26" s="422" t="s">
        <v>174</v>
      </c>
      <c r="BW26" s="423"/>
      <c r="BX26" s="423"/>
      <c r="BY26" s="423"/>
      <c r="BZ26" s="423"/>
      <c r="CA26" s="423"/>
      <c r="CB26" s="423"/>
      <c r="CC26" s="424"/>
      <c r="CD26" s="191"/>
      <c r="CE26" s="454"/>
      <c r="CF26" s="454"/>
      <c r="CG26" s="454"/>
      <c r="CH26" s="454"/>
      <c r="CI26" s="454"/>
      <c r="CJ26" s="454"/>
      <c r="CK26" s="454"/>
      <c r="CL26" s="454"/>
      <c r="CM26" s="454"/>
      <c r="CN26" s="454"/>
      <c r="CO26" s="454"/>
      <c r="CP26" s="454"/>
      <c r="CQ26" s="454"/>
      <c r="CR26" s="454"/>
      <c r="CS26" s="455"/>
      <c r="CT26" s="419"/>
      <c r="CU26" s="420"/>
      <c r="CV26" s="420"/>
      <c r="CW26" s="420"/>
      <c r="CX26" s="420"/>
      <c r="CY26" s="420"/>
      <c r="CZ26" s="420"/>
      <c r="DA26" s="421"/>
      <c r="DB26" s="419"/>
      <c r="DC26" s="420"/>
      <c r="DD26" s="420"/>
      <c r="DE26" s="420"/>
      <c r="DF26" s="420"/>
      <c r="DG26" s="420"/>
      <c r="DH26" s="420"/>
      <c r="DI26" s="421"/>
    </row>
    <row r="27" spans="1:113" ht="18.75" customHeight="1" thickBot="1" x14ac:dyDescent="0.2">
      <c r="A27" s="178"/>
      <c r="B27" s="401"/>
      <c r="C27" s="402"/>
      <c r="D27" s="403"/>
      <c r="E27" s="378" t="s">
        <v>179</v>
      </c>
      <c r="F27" s="379"/>
      <c r="G27" s="379"/>
      <c r="H27" s="379"/>
      <c r="I27" s="379"/>
      <c r="J27" s="379"/>
      <c r="K27" s="380"/>
      <c r="L27" s="375">
        <v>1</v>
      </c>
      <c r="M27" s="376"/>
      <c r="N27" s="376"/>
      <c r="O27" s="376"/>
      <c r="P27" s="377"/>
      <c r="Q27" s="375">
        <v>5760</v>
      </c>
      <c r="R27" s="376"/>
      <c r="S27" s="376"/>
      <c r="T27" s="376"/>
      <c r="U27" s="376"/>
      <c r="V27" s="377"/>
      <c r="W27" s="465"/>
      <c r="X27" s="402"/>
      <c r="Y27" s="403"/>
      <c r="Z27" s="378" t="s">
        <v>180</v>
      </c>
      <c r="AA27" s="379"/>
      <c r="AB27" s="379"/>
      <c r="AC27" s="379"/>
      <c r="AD27" s="379"/>
      <c r="AE27" s="379"/>
      <c r="AF27" s="379"/>
      <c r="AG27" s="380"/>
      <c r="AH27" s="375">
        <v>9</v>
      </c>
      <c r="AI27" s="376"/>
      <c r="AJ27" s="376"/>
      <c r="AK27" s="376"/>
      <c r="AL27" s="377"/>
      <c r="AM27" s="375">
        <v>27801</v>
      </c>
      <c r="AN27" s="376"/>
      <c r="AO27" s="376"/>
      <c r="AP27" s="376"/>
      <c r="AQ27" s="376"/>
      <c r="AR27" s="377"/>
      <c r="AS27" s="375">
        <v>3089</v>
      </c>
      <c r="AT27" s="376"/>
      <c r="AU27" s="376"/>
      <c r="AV27" s="376"/>
      <c r="AW27" s="376"/>
      <c r="AX27" s="435"/>
      <c r="AY27" s="459" t="s">
        <v>181</v>
      </c>
      <c r="AZ27" s="460"/>
      <c r="BA27" s="460"/>
      <c r="BB27" s="460"/>
      <c r="BC27" s="460"/>
      <c r="BD27" s="460"/>
      <c r="BE27" s="460"/>
      <c r="BF27" s="460"/>
      <c r="BG27" s="460"/>
      <c r="BH27" s="460"/>
      <c r="BI27" s="460"/>
      <c r="BJ27" s="460"/>
      <c r="BK27" s="460"/>
      <c r="BL27" s="460"/>
      <c r="BM27" s="461"/>
      <c r="BN27" s="456">
        <v>1915423</v>
      </c>
      <c r="BO27" s="457"/>
      <c r="BP27" s="457"/>
      <c r="BQ27" s="457"/>
      <c r="BR27" s="457"/>
      <c r="BS27" s="457"/>
      <c r="BT27" s="457"/>
      <c r="BU27" s="458"/>
      <c r="BV27" s="456">
        <v>1914867</v>
      </c>
      <c r="BW27" s="457"/>
      <c r="BX27" s="457"/>
      <c r="BY27" s="457"/>
      <c r="BZ27" s="457"/>
      <c r="CA27" s="457"/>
      <c r="CB27" s="457"/>
      <c r="CC27" s="458"/>
      <c r="CD27" s="193"/>
      <c r="CE27" s="454"/>
      <c r="CF27" s="454"/>
      <c r="CG27" s="454"/>
      <c r="CH27" s="454"/>
      <c r="CI27" s="454"/>
      <c r="CJ27" s="454"/>
      <c r="CK27" s="454"/>
      <c r="CL27" s="454"/>
      <c r="CM27" s="454"/>
      <c r="CN27" s="454"/>
      <c r="CO27" s="454"/>
      <c r="CP27" s="454"/>
      <c r="CQ27" s="454"/>
      <c r="CR27" s="454"/>
      <c r="CS27" s="455"/>
      <c r="CT27" s="419"/>
      <c r="CU27" s="420"/>
      <c r="CV27" s="420"/>
      <c r="CW27" s="420"/>
      <c r="CX27" s="420"/>
      <c r="CY27" s="420"/>
      <c r="CZ27" s="420"/>
      <c r="DA27" s="421"/>
      <c r="DB27" s="419"/>
      <c r="DC27" s="420"/>
      <c r="DD27" s="420"/>
      <c r="DE27" s="420"/>
      <c r="DF27" s="420"/>
      <c r="DG27" s="420"/>
      <c r="DH27" s="420"/>
      <c r="DI27" s="421"/>
    </row>
    <row r="28" spans="1:113" ht="18.75" customHeight="1" x14ac:dyDescent="0.15">
      <c r="A28" s="178"/>
      <c r="B28" s="401"/>
      <c r="C28" s="402"/>
      <c r="D28" s="403"/>
      <c r="E28" s="378" t="s">
        <v>182</v>
      </c>
      <c r="F28" s="379"/>
      <c r="G28" s="379"/>
      <c r="H28" s="379"/>
      <c r="I28" s="379"/>
      <c r="J28" s="379"/>
      <c r="K28" s="380"/>
      <c r="L28" s="375">
        <v>1</v>
      </c>
      <c r="M28" s="376"/>
      <c r="N28" s="376"/>
      <c r="O28" s="376"/>
      <c r="P28" s="377"/>
      <c r="Q28" s="375">
        <v>4960</v>
      </c>
      <c r="R28" s="376"/>
      <c r="S28" s="376"/>
      <c r="T28" s="376"/>
      <c r="U28" s="376"/>
      <c r="V28" s="377"/>
      <c r="W28" s="465"/>
      <c r="X28" s="402"/>
      <c r="Y28" s="403"/>
      <c r="Z28" s="378" t="s">
        <v>183</v>
      </c>
      <c r="AA28" s="379"/>
      <c r="AB28" s="379"/>
      <c r="AC28" s="379"/>
      <c r="AD28" s="379"/>
      <c r="AE28" s="379"/>
      <c r="AF28" s="379"/>
      <c r="AG28" s="380"/>
      <c r="AH28" s="375" t="s">
        <v>174</v>
      </c>
      <c r="AI28" s="376"/>
      <c r="AJ28" s="376"/>
      <c r="AK28" s="376"/>
      <c r="AL28" s="377"/>
      <c r="AM28" s="375" t="s">
        <v>174</v>
      </c>
      <c r="AN28" s="376"/>
      <c r="AO28" s="376"/>
      <c r="AP28" s="376"/>
      <c r="AQ28" s="376"/>
      <c r="AR28" s="377"/>
      <c r="AS28" s="375" t="s">
        <v>174</v>
      </c>
      <c r="AT28" s="376"/>
      <c r="AU28" s="376"/>
      <c r="AV28" s="376"/>
      <c r="AW28" s="376"/>
      <c r="AX28" s="435"/>
      <c r="AY28" s="439" t="s">
        <v>184</v>
      </c>
      <c r="AZ28" s="440"/>
      <c r="BA28" s="440"/>
      <c r="BB28" s="441"/>
      <c r="BC28" s="448" t="s">
        <v>47</v>
      </c>
      <c r="BD28" s="449"/>
      <c r="BE28" s="449"/>
      <c r="BF28" s="449"/>
      <c r="BG28" s="449"/>
      <c r="BH28" s="449"/>
      <c r="BI28" s="449"/>
      <c r="BJ28" s="449"/>
      <c r="BK28" s="449"/>
      <c r="BL28" s="449"/>
      <c r="BM28" s="450"/>
      <c r="BN28" s="451">
        <v>9095474</v>
      </c>
      <c r="BO28" s="452"/>
      <c r="BP28" s="452"/>
      <c r="BQ28" s="452"/>
      <c r="BR28" s="452"/>
      <c r="BS28" s="452"/>
      <c r="BT28" s="452"/>
      <c r="BU28" s="453"/>
      <c r="BV28" s="451">
        <v>8487439</v>
      </c>
      <c r="BW28" s="452"/>
      <c r="BX28" s="452"/>
      <c r="BY28" s="452"/>
      <c r="BZ28" s="452"/>
      <c r="CA28" s="452"/>
      <c r="CB28" s="452"/>
      <c r="CC28" s="453"/>
      <c r="CD28" s="191"/>
      <c r="CE28" s="454"/>
      <c r="CF28" s="454"/>
      <c r="CG28" s="454"/>
      <c r="CH28" s="454"/>
      <c r="CI28" s="454"/>
      <c r="CJ28" s="454"/>
      <c r="CK28" s="454"/>
      <c r="CL28" s="454"/>
      <c r="CM28" s="454"/>
      <c r="CN28" s="454"/>
      <c r="CO28" s="454"/>
      <c r="CP28" s="454"/>
      <c r="CQ28" s="454"/>
      <c r="CR28" s="454"/>
      <c r="CS28" s="455"/>
      <c r="CT28" s="419"/>
      <c r="CU28" s="420"/>
      <c r="CV28" s="420"/>
      <c r="CW28" s="420"/>
      <c r="CX28" s="420"/>
      <c r="CY28" s="420"/>
      <c r="CZ28" s="420"/>
      <c r="DA28" s="421"/>
      <c r="DB28" s="419"/>
      <c r="DC28" s="420"/>
      <c r="DD28" s="420"/>
      <c r="DE28" s="420"/>
      <c r="DF28" s="420"/>
      <c r="DG28" s="420"/>
      <c r="DH28" s="420"/>
      <c r="DI28" s="421"/>
    </row>
    <row r="29" spans="1:113" ht="18.75" customHeight="1" x14ac:dyDescent="0.15">
      <c r="A29" s="178"/>
      <c r="B29" s="401"/>
      <c r="C29" s="402"/>
      <c r="D29" s="403"/>
      <c r="E29" s="378" t="s">
        <v>185</v>
      </c>
      <c r="F29" s="379"/>
      <c r="G29" s="379"/>
      <c r="H29" s="379"/>
      <c r="I29" s="379"/>
      <c r="J29" s="379"/>
      <c r="K29" s="380"/>
      <c r="L29" s="375">
        <v>26</v>
      </c>
      <c r="M29" s="376"/>
      <c r="N29" s="376"/>
      <c r="O29" s="376"/>
      <c r="P29" s="377"/>
      <c r="Q29" s="375">
        <v>4600</v>
      </c>
      <c r="R29" s="376"/>
      <c r="S29" s="376"/>
      <c r="T29" s="376"/>
      <c r="U29" s="376"/>
      <c r="V29" s="377"/>
      <c r="W29" s="466"/>
      <c r="X29" s="467"/>
      <c r="Y29" s="468"/>
      <c r="Z29" s="378" t="s">
        <v>186</v>
      </c>
      <c r="AA29" s="379"/>
      <c r="AB29" s="379"/>
      <c r="AC29" s="379"/>
      <c r="AD29" s="379"/>
      <c r="AE29" s="379"/>
      <c r="AF29" s="379"/>
      <c r="AG29" s="380"/>
      <c r="AH29" s="375">
        <v>773</v>
      </c>
      <c r="AI29" s="376"/>
      <c r="AJ29" s="376"/>
      <c r="AK29" s="376"/>
      <c r="AL29" s="377"/>
      <c r="AM29" s="375">
        <v>2444333</v>
      </c>
      <c r="AN29" s="376"/>
      <c r="AO29" s="376"/>
      <c r="AP29" s="376"/>
      <c r="AQ29" s="376"/>
      <c r="AR29" s="377"/>
      <c r="AS29" s="375">
        <v>3162</v>
      </c>
      <c r="AT29" s="376"/>
      <c r="AU29" s="376"/>
      <c r="AV29" s="376"/>
      <c r="AW29" s="376"/>
      <c r="AX29" s="435"/>
      <c r="AY29" s="442"/>
      <c r="AZ29" s="443"/>
      <c r="BA29" s="443"/>
      <c r="BB29" s="444"/>
      <c r="BC29" s="436" t="s">
        <v>187</v>
      </c>
      <c r="BD29" s="437"/>
      <c r="BE29" s="437"/>
      <c r="BF29" s="437"/>
      <c r="BG29" s="437"/>
      <c r="BH29" s="437"/>
      <c r="BI29" s="437"/>
      <c r="BJ29" s="437"/>
      <c r="BK29" s="437"/>
      <c r="BL29" s="437"/>
      <c r="BM29" s="438"/>
      <c r="BN29" s="422">
        <v>7360976</v>
      </c>
      <c r="BO29" s="423"/>
      <c r="BP29" s="423"/>
      <c r="BQ29" s="423"/>
      <c r="BR29" s="423"/>
      <c r="BS29" s="423"/>
      <c r="BT29" s="423"/>
      <c r="BU29" s="424"/>
      <c r="BV29" s="422">
        <v>6794519</v>
      </c>
      <c r="BW29" s="423"/>
      <c r="BX29" s="423"/>
      <c r="BY29" s="423"/>
      <c r="BZ29" s="423"/>
      <c r="CA29" s="423"/>
      <c r="CB29" s="423"/>
      <c r="CC29" s="424"/>
      <c r="CD29" s="193"/>
      <c r="CE29" s="454"/>
      <c r="CF29" s="454"/>
      <c r="CG29" s="454"/>
      <c r="CH29" s="454"/>
      <c r="CI29" s="454"/>
      <c r="CJ29" s="454"/>
      <c r="CK29" s="454"/>
      <c r="CL29" s="454"/>
      <c r="CM29" s="454"/>
      <c r="CN29" s="454"/>
      <c r="CO29" s="454"/>
      <c r="CP29" s="454"/>
      <c r="CQ29" s="454"/>
      <c r="CR29" s="454"/>
      <c r="CS29" s="455"/>
      <c r="CT29" s="419"/>
      <c r="CU29" s="420"/>
      <c r="CV29" s="420"/>
      <c r="CW29" s="420"/>
      <c r="CX29" s="420"/>
      <c r="CY29" s="420"/>
      <c r="CZ29" s="420"/>
      <c r="DA29" s="421"/>
      <c r="DB29" s="419"/>
      <c r="DC29" s="420"/>
      <c r="DD29" s="420"/>
      <c r="DE29" s="420"/>
      <c r="DF29" s="420"/>
      <c r="DG29" s="420"/>
      <c r="DH29" s="420"/>
      <c r="DI29" s="421"/>
    </row>
    <row r="30" spans="1:113" ht="18.75" customHeight="1" thickBot="1" x14ac:dyDescent="0.2">
      <c r="A30" s="178"/>
      <c r="B30" s="404"/>
      <c r="C30" s="405"/>
      <c r="D30" s="406"/>
      <c r="E30" s="383"/>
      <c r="F30" s="384"/>
      <c r="G30" s="384"/>
      <c r="H30" s="384"/>
      <c r="I30" s="384"/>
      <c r="J30" s="384"/>
      <c r="K30" s="385"/>
      <c r="L30" s="386"/>
      <c r="M30" s="387"/>
      <c r="N30" s="387"/>
      <c r="O30" s="387"/>
      <c r="P30" s="388"/>
      <c r="Q30" s="386"/>
      <c r="R30" s="387"/>
      <c r="S30" s="387"/>
      <c r="T30" s="387"/>
      <c r="U30" s="387"/>
      <c r="V30" s="388"/>
      <c r="W30" s="389" t="s">
        <v>188</v>
      </c>
      <c r="X30" s="390"/>
      <c r="Y30" s="390"/>
      <c r="Z30" s="390"/>
      <c r="AA30" s="390"/>
      <c r="AB30" s="390"/>
      <c r="AC30" s="390"/>
      <c r="AD30" s="390"/>
      <c r="AE30" s="390"/>
      <c r="AF30" s="390"/>
      <c r="AG30" s="391"/>
      <c r="AH30" s="392">
        <v>100.2</v>
      </c>
      <c r="AI30" s="393"/>
      <c r="AJ30" s="393"/>
      <c r="AK30" s="393"/>
      <c r="AL30" s="393"/>
      <c r="AM30" s="393"/>
      <c r="AN30" s="393"/>
      <c r="AO30" s="393"/>
      <c r="AP30" s="393"/>
      <c r="AQ30" s="393"/>
      <c r="AR30" s="393"/>
      <c r="AS30" s="393"/>
      <c r="AT30" s="393"/>
      <c r="AU30" s="393"/>
      <c r="AV30" s="393"/>
      <c r="AW30" s="393"/>
      <c r="AX30" s="394"/>
      <c r="AY30" s="445"/>
      <c r="AZ30" s="446"/>
      <c r="BA30" s="446"/>
      <c r="BB30" s="447"/>
      <c r="BC30" s="395" t="s">
        <v>49</v>
      </c>
      <c r="BD30" s="396"/>
      <c r="BE30" s="396"/>
      <c r="BF30" s="396"/>
      <c r="BG30" s="396"/>
      <c r="BH30" s="396"/>
      <c r="BI30" s="396"/>
      <c r="BJ30" s="396"/>
      <c r="BK30" s="396"/>
      <c r="BL30" s="396"/>
      <c r="BM30" s="397"/>
      <c r="BN30" s="456">
        <v>9932576</v>
      </c>
      <c r="BO30" s="457"/>
      <c r="BP30" s="457"/>
      <c r="BQ30" s="457"/>
      <c r="BR30" s="457"/>
      <c r="BS30" s="457"/>
      <c r="BT30" s="457"/>
      <c r="BU30" s="458"/>
      <c r="BV30" s="456">
        <v>9015192</v>
      </c>
      <c r="BW30" s="457"/>
      <c r="BX30" s="457"/>
      <c r="BY30" s="457"/>
      <c r="BZ30" s="457"/>
      <c r="CA30" s="457"/>
      <c r="CB30" s="457"/>
      <c r="CC30" s="45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81" t="s">
        <v>189</v>
      </c>
      <c r="D32" s="381"/>
      <c r="E32" s="381"/>
      <c r="F32" s="381"/>
      <c r="G32" s="381"/>
      <c r="H32" s="381"/>
      <c r="I32" s="381"/>
      <c r="J32" s="381"/>
      <c r="K32" s="381"/>
      <c r="L32" s="381"/>
      <c r="M32" s="381"/>
      <c r="N32" s="381"/>
      <c r="O32" s="381"/>
      <c r="P32" s="381"/>
      <c r="Q32" s="381"/>
      <c r="R32" s="381"/>
      <c r="S32" s="381"/>
      <c r="U32" s="382" t="s">
        <v>190</v>
      </c>
      <c r="V32" s="382"/>
      <c r="W32" s="382"/>
      <c r="X32" s="382"/>
      <c r="Y32" s="382"/>
      <c r="Z32" s="382"/>
      <c r="AA32" s="382"/>
      <c r="AB32" s="382"/>
      <c r="AC32" s="382"/>
      <c r="AD32" s="382"/>
      <c r="AE32" s="382"/>
      <c r="AF32" s="382"/>
      <c r="AG32" s="382"/>
      <c r="AH32" s="382"/>
      <c r="AI32" s="382"/>
      <c r="AJ32" s="382"/>
      <c r="AK32" s="382"/>
      <c r="AM32" s="382" t="s">
        <v>191</v>
      </c>
      <c r="AN32" s="382"/>
      <c r="AO32" s="382"/>
      <c r="AP32" s="382"/>
      <c r="AQ32" s="382"/>
      <c r="AR32" s="382"/>
      <c r="AS32" s="382"/>
      <c r="AT32" s="382"/>
      <c r="AU32" s="382"/>
      <c r="AV32" s="382"/>
      <c r="AW32" s="382"/>
      <c r="AX32" s="382"/>
      <c r="AY32" s="382"/>
      <c r="AZ32" s="382"/>
      <c r="BA32" s="382"/>
      <c r="BB32" s="382"/>
      <c r="BC32" s="382"/>
      <c r="BE32" s="382" t="s">
        <v>192</v>
      </c>
      <c r="BF32" s="382"/>
      <c r="BG32" s="382"/>
      <c r="BH32" s="382"/>
      <c r="BI32" s="382"/>
      <c r="BJ32" s="382"/>
      <c r="BK32" s="382"/>
      <c r="BL32" s="382"/>
      <c r="BM32" s="382"/>
      <c r="BN32" s="382"/>
      <c r="BO32" s="382"/>
      <c r="BP32" s="382"/>
      <c r="BQ32" s="382"/>
      <c r="BR32" s="382"/>
      <c r="BS32" s="382"/>
      <c r="BT32" s="382"/>
      <c r="BU32" s="382"/>
      <c r="BW32" s="382" t="s">
        <v>193</v>
      </c>
      <c r="BX32" s="382"/>
      <c r="BY32" s="382"/>
      <c r="BZ32" s="382"/>
      <c r="CA32" s="382"/>
      <c r="CB32" s="382"/>
      <c r="CC32" s="382"/>
      <c r="CD32" s="382"/>
      <c r="CE32" s="382"/>
      <c r="CF32" s="382"/>
      <c r="CG32" s="382"/>
      <c r="CH32" s="382"/>
      <c r="CI32" s="382"/>
      <c r="CJ32" s="382"/>
      <c r="CK32" s="382"/>
      <c r="CL32" s="382"/>
      <c r="CM32" s="382"/>
      <c r="CO32" s="382" t="s">
        <v>194</v>
      </c>
      <c r="CP32" s="382"/>
      <c r="CQ32" s="382"/>
      <c r="CR32" s="382"/>
      <c r="CS32" s="382"/>
      <c r="CT32" s="382"/>
      <c r="CU32" s="382"/>
      <c r="CV32" s="382"/>
      <c r="CW32" s="382"/>
      <c r="CX32" s="382"/>
      <c r="CY32" s="382"/>
      <c r="CZ32" s="382"/>
      <c r="DA32" s="382"/>
      <c r="DB32" s="382"/>
      <c r="DC32" s="382"/>
      <c r="DD32" s="382"/>
      <c r="DE32" s="382"/>
      <c r="DI32" s="201"/>
    </row>
    <row r="33" spans="1:113" ht="13.5" customHeight="1" x14ac:dyDescent="0.15">
      <c r="A33" s="178"/>
      <c r="B33" s="202"/>
      <c r="C33" s="374" t="s">
        <v>195</v>
      </c>
      <c r="D33" s="374"/>
      <c r="E33" s="373" t="s">
        <v>196</v>
      </c>
      <c r="F33" s="373"/>
      <c r="G33" s="373"/>
      <c r="H33" s="373"/>
      <c r="I33" s="373"/>
      <c r="J33" s="373"/>
      <c r="K33" s="373"/>
      <c r="L33" s="373"/>
      <c r="M33" s="373"/>
      <c r="N33" s="373"/>
      <c r="O33" s="373"/>
      <c r="P33" s="373"/>
      <c r="Q33" s="373"/>
      <c r="R33" s="373"/>
      <c r="S33" s="373"/>
      <c r="T33" s="203"/>
      <c r="U33" s="374" t="s">
        <v>195</v>
      </c>
      <c r="V33" s="374"/>
      <c r="W33" s="373" t="s">
        <v>196</v>
      </c>
      <c r="X33" s="373"/>
      <c r="Y33" s="373"/>
      <c r="Z33" s="373"/>
      <c r="AA33" s="373"/>
      <c r="AB33" s="373"/>
      <c r="AC33" s="373"/>
      <c r="AD33" s="373"/>
      <c r="AE33" s="373"/>
      <c r="AF33" s="373"/>
      <c r="AG33" s="373"/>
      <c r="AH33" s="373"/>
      <c r="AI33" s="373"/>
      <c r="AJ33" s="373"/>
      <c r="AK33" s="373"/>
      <c r="AL33" s="203"/>
      <c r="AM33" s="374" t="s">
        <v>195</v>
      </c>
      <c r="AN33" s="374"/>
      <c r="AO33" s="373" t="s">
        <v>197</v>
      </c>
      <c r="AP33" s="373"/>
      <c r="AQ33" s="373"/>
      <c r="AR33" s="373"/>
      <c r="AS33" s="373"/>
      <c r="AT33" s="373"/>
      <c r="AU33" s="373"/>
      <c r="AV33" s="373"/>
      <c r="AW33" s="373"/>
      <c r="AX33" s="373"/>
      <c r="AY33" s="373"/>
      <c r="AZ33" s="373"/>
      <c r="BA33" s="373"/>
      <c r="BB33" s="373"/>
      <c r="BC33" s="373"/>
      <c r="BD33" s="204"/>
      <c r="BE33" s="373" t="s">
        <v>198</v>
      </c>
      <c r="BF33" s="373"/>
      <c r="BG33" s="373" t="s">
        <v>199</v>
      </c>
      <c r="BH33" s="373"/>
      <c r="BI33" s="373"/>
      <c r="BJ33" s="373"/>
      <c r="BK33" s="373"/>
      <c r="BL33" s="373"/>
      <c r="BM33" s="373"/>
      <c r="BN33" s="373"/>
      <c r="BO33" s="373"/>
      <c r="BP33" s="373"/>
      <c r="BQ33" s="373"/>
      <c r="BR33" s="373"/>
      <c r="BS33" s="373"/>
      <c r="BT33" s="373"/>
      <c r="BU33" s="373"/>
      <c r="BV33" s="204"/>
      <c r="BW33" s="374" t="s">
        <v>198</v>
      </c>
      <c r="BX33" s="374"/>
      <c r="BY33" s="373" t="s">
        <v>200</v>
      </c>
      <c r="BZ33" s="373"/>
      <c r="CA33" s="373"/>
      <c r="CB33" s="373"/>
      <c r="CC33" s="373"/>
      <c r="CD33" s="373"/>
      <c r="CE33" s="373"/>
      <c r="CF33" s="373"/>
      <c r="CG33" s="373"/>
      <c r="CH33" s="373"/>
      <c r="CI33" s="373"/>
      <c r="CJ33" s="373"/>
      <c r="CK33" s="373"/>
      <c r="CL33" s="373"/>
      <c r="CM33" s="373"/>
      <c r="CN33" s="203"/>
      <c r="CO33" s="374" t="s">
        <v>195</v>
      </c>
      <c r="CP33" s="374"/>
      <c r="CQ33" s="373" t="s">
        <v>201</v>
      </c>
      <c r="CR33" s="373"/>
      <c r="CS33" s="373"/>
      <c r="CT33" s="373"/>
      <c r="CU33" s="373"/>
      <c r="CV33" s="373"/>
      <c r="CW33" s="373"/>
      <c r="CX33" s="373"/>
      <c r="CY33" s="373"/>
      <c r="CZ33" s="373"/>
      <c r="DA33" s="373"/>
      <c r="DB33" s="373"/>
      <c r="DC33" s="373"/>
      <c r="DD33" s="373"/>
      <c r="DE33" s="373"/>
      <c r="DF33" s="203"/>
      <c r="DG33" s="372" t="s">
        <v>202</v>
      </c>
      <c r="DH33" s="372"/>
      <c r="DI33" s="205"/>
    </row>
    <row r="34" spans="1:113" ht="32.25" customHeight="1" x14ac:dyDescent="0.15">
      <c r="A34" s="178"/>
      <c r="B34" s="202"/>
      <c r="C34" s="370">
        <f>IF(E34="","",1)</f>
        <v>1</v>
      </c>
      <c r="D34" s="370"/>
      <c r="E34" s="371" t="str">
        <f>IF('各会計、関係団体の財政状況及び健全化判断比率'!B7="","",'各会計、関係団体の財政状況及び健全化判断比率'!B7)</f>
        <v>一般会計</v>
      </c>
      <c r="F34" s="371"/>
      <c r="G34" s="371"/>
      <c r="H34" s="371"/>
      <c r="I34" s="371"/>
      <c r="J34" s="371"/>
      <c r="K34" s="371"/>
      <c r="L34" s="371"/>
      <c r="M34" s="371"/>
      <c r="N34" s="371"/>
      <c r="O34" s="371"/>
      <c r="P34" s="371"/>
      <c r="Q34" s="371"/>
      <c r="R34" s="371"/>
      <c r="S34" s="371"/>
      <c r="T34" s="178"/>
      <c r="U34" s="370">
        <f>IF(W34="","",MAX(C34:D43)+1)</f>
        <v>4</v>
      </c>
      <c r="V34" s="370"/>
      <c r="W34" s="371" t="str">
        <f>IF('各会計、関係団体の財政状況及び健全化判断比率'!B28="","",'各会計、関係団体の財政状況及び健全化判断比率'!B28)</f>
        <v>国民健康保険特別会計</v>
      </c>
      <c r="X34" s="371"/>
      <c r="Y34" s="371"/>
      <c r="Z34" s="371"/>
      <c r="AA34" s="371"/>
      <c r="AB34" s="371"/>
      <c r="AC34" s="371"/>
      <c r="AD34" s="371"/>
      <c r="AE34" s="371"/>
      <c r="AF34" s="371"/>
      <c r="AG34" s="371"/>
      <c r="AH34" s="371"/>
      <c r="AI34" s="371"/>
      <c r="AJ34" s="371"/>
      <c r="AK34" s="371"/>
      <c r="AL34" s="178"/>
      <c r="AM34" s="370">
        <f>IF(AO34="","",MAX(C34:D43,U34:V43)+1)</f>
        <v>9</v>
      </c>
      <c r="AN34" s="370"/>
      <c r="AO34" s="371" t="str">
        <f>IF('各会計、関係団体の財政状況及び健全化判断比率'!B33="","",'各会計、関係団体の財政状況及び健全化判断比率'!B33)</f>
        <v>水道事業会計</v>
      </c>
      <c r="AP34" s="371"/>
      <c r="AQ34" s="371"/>
      <c r="AR34" s="371"/>
      <c r="AS34" s="371"/>
      <c r="AT34" s="371"/>
      <c r="AU34" s="371"/>
      <c r="AV34" s="371"/>
      <c r="AW34" s="371"/>
      <c r="AX34" s="371"/>
      <c r="AY34" s="371"/>
      <c r="AZ34" s="371"/>
      <c r="BA34" s="371"/>
      <c r="BB34" s="371"/>
      <c r="BC34" s="371"/>
      <c r="BD34" s="178"/>
      <c r="BE34" s="370">
        <f>IF(BG34="","",MAX(C34:D43,U34:V43,AM34:AN43)+1)</f>
        <v>13</v>
      </c>
      <c r="BF34" s="370"/>
      <c r="BG34" s="371" t="str">
        <f>IF('各会計、関係団体の財政状況及び健全化判断比率'!B37="","",'各会計、関係団体の財政状況及び健全化判断比率'!B37)</f>
        <v>地方卸売市場事業特別会計</v>
      </c>
      <c r="BH34" s="371"/>
      <c r="BI34" s="371"/>
      <c r="BJ34" s="371"/>
      <c r="BK34" s="371"/>
      <c r="BL34" s="371"/>
      <c r="BM34" s="371"/>
      <c r="BN34" s="371"/>
      <c r="BO34" s="371"/>
      <c r="BP34" s="371"/>
      <c r="BQ34" s="371"/>
      <c r="BR34" s="371"/>
      <c r="BS34" s="371"/>
      <c r="BT34" s="371"/>
      <c r="BU34" s="371"/>
      <c r="BV34" s="178"/>
      <c r="BW34" s="370">
        <f>IF(BY34="","",MAX(C34:D43,U34:V43,AM34:AN43,BE34:BF43)+1)</f>
        <v>16</v>
      </c>
      <c r="BX34" s="370"/>
      <c r="BY34" s="371" t="str">
        <f>IF('各会計、関係団体の財政状況及び健全化判断比率'!B68="","",'各会計、関係団体の財政状況及び健全化判断比率'!B68)</f>
        <v>福岡県市町村職員退職手当組合（一般会計）</v>
      </c>
      <c r="BZ34" s="371"/>
      <c r="CA34" s="371"/>
      <c r="CB34" s="371"/>
      <c r="CC34" s="371"/>
      <c r="CD34" s="371"/>
      <c r="CE34" s="371"/>
      <c r="CF34" s="371"/>
      <c r="CG34" s="371"/>
      <c r="CH34" s="371"/>
      <c r="CI34" s="371"/>
      <c r="CJ34" s="371"/>
      <c r="CK34" s="371"/>
      <c r="CL34" s="371"/>
      <c r="CM34" s="371"/>
      <c r="CN34" s="178"/>
      <c r="CO34" s="370">
        <f>IF(CQ34="","",MAX(C34:D43,U34:V43,AM34:AN43,BE34:BF43,BW34:BX43)+1)</f>
        <v>24</v>
      </c>
      <c r="CP34" s="370"/>
      <c r="CQ34" s="371" t="str">
        <f>IF('各会計、関係団体の財政状況及び健全化判断比率'!BS7="","",'各会計、関係団体の財政状況及び健全化判断比率'!BS7)</f>
        <v>飯塚市教育文化振興事業団</v>
      </c>
      <c r="CR34" s="371"/>
      <c r="CS34" s="371"/>
      <c r="CT34" s="371"/>
      <c r="CU34" s="371"/>
      <c r="CV34" s="371"/>
      <c r="CW34" s="371"/>
      <c r="CX34" s="371"/>
      <c r="CY34" s="371"/>
      <c r="CZ34" s="371"/>
      <c r="DA34" s="371"/>
      <c r="DB34" s="371"/>
      <c r="DC34" s="371"/>
      <c r="DD34" s="371"/>
      <c r="DE34" s="371"/>
      <c r="DG34" s="368" t="str">
        <f>IF('各会計、関係団体の財政状況及び健全化判断比率'!BR7="","",'各会計、関係団体の財政状況及び健全化判断比率'!BR7)</f>
        <v/>
      </c>
      <c r="DH34" s="368"/>
      <c r="DI34" s="205"/>
    </row>
    <row r="35" spans="1:113" ht="32.25" customHeight="1" x14ac:dyDescent="0.15">
      <c r="A35" s="178"/>
      <c r="B35" s="202"/>
      <c r="C35" s="370">
        <f>IF(E35="","",C34+1)</f>
        <v>2</v>
      </c>
      <c r="D35" s="370"/>
      <c r="E35" s="371" t="str">
        <f>IF('各会計、関係団体の財政状況及び健全化判断比率'!B8="","",'各会計、関係団体の財政状況及び健全化判断比率'!B8)</f>
        <v>学校給食事業特別会計</v>
      </c>
      <c r="F35" s="371"/>
      <c r="G35" s="371"/>
      <c r="H35" s="371"/>
      <c r="I35" s="371"/>
      <c r="J35" s="371"/>
      <c r="K35" s="371"/>
      <c r="L35" s="371"/>
      <c r="M35" s="371"/>
      <c r="N35" s="371"/>
      <c r="O35" s="371"/>
      <c r="P35" s="371"/>
      <c r="Q35" s="371"/>
      <c r="R35" s="371"/>
      <c r="S35" s="371"/>
      <c r="T35" s="178"/>
      <c r="U35" s="370">
        <f>IF(W35="","",U34+1)</f>
        <v>5</v>
      </c>
      <c r="V35" s="370"/>
      <c r="W35" s="371" t="str">
        <f>IF('各会計、関係団体の財政状況及び健全化判断比率'!B29="","",'各会計、関係団体の財政状況及び健全化判断比率'!B29)</f>
        <v>介護保険特別会計</v>
      </c>
      <c r="X35" s="371"/>
      <c r="Y35" s="371"/>
      <c r="Z35" s="371"/>
      <c r="AA35" s="371"/>
      <c r="AB35" s="371"/>
      <c r="AC35" s="371"/>
      <c r="AD35" s="371"/>
      <c r="AE35" s="371"/>
      <c r="AF35" s="371"/>
      <c r="AG35" s="371"/>
      <c r="AH35" s="371"/>
      <c r="AI35" s="371"/>
      <c r="AJ35" s="371"/>
      <c r="AK35" s="371"/>
      <c r="AL35" s="178"/>
      <c r="AM35" s="370">
        <f t="shared" ref="AM35:AM43" si="0">IF(AO35="","",AM34+1)</f>
        <v>10</v>
      </c>
      <c r="AN35" s="370"/>
      <c r="AO35" s="371" t="str">
        <f>IF('各会計、関係団体の財政状況及び健全化判断比率'!B34="","",'各会計、関係団体の財政状況及び健全化判断比率'!B34)</f>
        <v>工業用水道事業会計</v>
      </c>
      <c r="AP35" s="371"/>
      <c r="AQ35" s="371"/>
      <c r="AR35" s="371"/>
      <c r="AS35" s="371"/>
      <c r="AT35" s="371"/>
      <c r="AU35" s="371"/>
      <c r="AV35" s="371"/>
      <c r="AW35" s="371"/>
      <c r="AX35" s="371"/>
      <c r="AY35" s="371"/>
      <c r="AZ35" s="371"/>
      <c r="BA35" s="371"/>
      <c r="BB35" s="371"/>
      <c r="BC35" s="371"/>
      <c r="BD35" s="178"/>
      <c r="BE35" s="370">
        <f t="shared" ref="BE35:BE43" si="1">IF(BG35="","",BE34+1)</f>
        <v>14</v>
      </c>
      <c r="BF35" s="370"/>
      <c r="BG35" s="371" t="str">
        <f>IF('各会計、関係団体の財政状況及び健全化判断比率'!B38="","",'各会計、関係団体の財政状況及び健全化判断比率'!B38)</f>
        <v>農業集落排水事業特別会計</v>
      </c>
      <c r="BH35" s="371"/>
      <c r="BI35" s="371"/>
      <c r="BJ35" s="371"/>
      <c r="BK35" s="371"/>
      <c r="BL35" s="371"/>
      <c r="BM35" s="371"/>
      <c r="BN35" s="371"/>
      <c r="BO35" s="371"/>
      <c r="BP35" s="371"/>
      <c r="BQ35" s="371"/>
      <c r="BR35" s="371"/>
      <c r="BS35" s="371"/>
      <c r="BT35" s="371"/>
      <c r="BU35" s="371"/>
      <c r="BV35" s="178"/>
      <c r="BW35" s="370">
        <f t="shared" ref="BW35:BW43" si="2">IF(BY35="","",BW34+1)</f>
        <v>17</v>
      </c>
      <c r="BX35" s="370"/>
      <c r="BY35" s="371" t="str">
        <f>IF('各会計、関係団体の財政状況及び健全化判断比率'!B69="","",'各会計、関係団体の財政状況及び健全化判断比率'!B69)</f>
        <v>福岡県市町村職員退職手当組合（基金特別会計）</v>
      </c>
      <c r="BZ35" s="371"/>
      <c r="CA35" s="371"/>
      <c r="CB35" s="371"/>
      <c r="CC35" s="371"/>
      <c r="CD35" s="371"/>
      <c r="CE35" s="371"/>
      <c r="CF35" s="371"/>
      <c r="CG35" s="371"/>
      <c r="CH35" s="371"/>
      <c r="CI35" s="371"/>
      <c r="CJ35" s="371"/>
      <c r="CK35" s="371"/>
      <c r="CL35" s="371"/>
      <c r="CM35" s="371"/>
      <c r="CN35" s="178"/>
      <c r="CO35" s="370">
        <f t="shared" ref="CO35:CO43" si="3">IF(CQ35="","",CO34+1)</f>
        <v>25</v>
      </c>
      <c r="CP35" s="370"/>
      <c r="CQ35" s="371" t="str">
        <f>IF('各会計、関係団体の財政状況及び健全化判断比率'!BS8="","",'各会計、関係団体の財政状況及び健全化判断比率'!BS8)</f>
        <v>福岡ソフトウェアセンター</v>
      </c>
      <c r="CR35" s="371"/>
      <c r="CS35" s="371"/>
      <c r="CT35" s="371"/>
      <c r="CU35" s="371"/>
      <c r="CV35" s="371"/>
      <c r="CW35" s="371"/>
      <c r="CX35" s="371"/>
      <c r="CY35" s="371"/>
      <c r="CZ35" s="371"/>
      <c r="DA35" s="371"/>
      <c r="DB35" s="371"/>
      <c r="DC35" s="371"/>
      <c r="DD35" s="371"/>
      <c r="DE35" s="371"/>
      <c r="DG35" s="368" t="str">
        <f>IF('各会計、関係団体の財政状況及び健全化判断比率'!BR8="","",'各会計、関係団体の財政状況及び健全化判断比率'!BR8)</f>
        <v/>
      </c>
      <c r="DH35" s="368"/>
      <c r="DI35" s="205"/>
    </row>
    <row r="36" spans="1:113" ht="32.25" customHeight="1" x14ac:dyDescent="0.15">
      <c r="A36" s="178"/>
      <c r="B36" s="202"/>
      <c r="C36" s="370">
        <f>IF(E36="","",C35+1)</f>
        <v>3</v>
      </c>
      <c r="D36" s="370"/>
      <c r="E36" s="371" t="str">
        <f>IF('各会計、関係団体の財政状況及び健全化判断比率'!B9="","",'各会計、関係団体の財政状況及び健全化判断比率'!B9)</f>
        <v>汚水処理事業特別会計</v>
      </c>
      <c r="F36" s="371"/>
      <c r="G36" s="371"/>
      <c r="H36" s="371"/>
      <c r="I36" s="371"/>
      <c r="J36" s="371"/>
      <c r="K36" s="371"/>
      <c r="L36" s="371"/>
      <c r="M36" s="371"/>
      <c r="N36" s="371"/>
      <c r="O36" s="371"/>
      <c r="P36" s="371"/>
      <c r="Q36" s="371"/>
      <c r="R36" s="371"/>
      <c r="S36" s="371"/>
      <c r="T36" s="178"/>
      <c r="U36" s="370">
        <f t="shared" ref="U36:U43" si="4">IF(W36="","",U35+1)</f>
        <v>6</v>
      </c>
      <c r="V36" s="370"/>
      <c r="W36" s="371" t="str">
        <f>IF('各会計、関係団体の財政状況及び健全化判断比率'!B30="","",'各会計、関係団体の財政状況及び健全化判断比率'!B30)</f>
        <v>後期高齢者医療特別会計</v>
      </c>
      <c r="X36" s="371"/>
      <c r="Y36" s="371"/>
      <c r="Z36" s="371"/>
      <c r="AA36" s="371"/>
      <c r="AB36" s="371"/>
      <c r="AC36" s="371"/>
      <c r="AD36" s="371"/>
      <c r="AE36" s="371"/>
      <c r="AF36" s="371"/>
      <c r="AG36" s="371"/>
      <c r="AH36" s="371"/>
      <c r="AI36" s="371"/>
      <c r="AJ36" s="371"/>
      <c r="AK36" s="371"/>
      <c r="AL36" s="178"/>
      <c r="AM36" s="370">
        <f t="shared" si="0"/>
        <v>11</v>
      </c>
      <c r="AN36" s="370"/>
      <c r="AO36" s="371" t="str">
        <f>IF('各会計、関係団体の財政状況及び健全化判断比率'!B35="","",'各会計、関係団体の財政状況及び健全化判断比率'!B35)</f>
        <v>飯塚市立病院事業会計</v>
      </c>
      <c r="AP36" s="371"/>
      <c r="AQ36" s="371"/>
      <c r="AR36" s="371"/>
      <c r="AS36" s="371"/>
      <c r="AT36" s="371"/>
      <c r="AU36" s="371"/>
      <c r="AV36" s="371"/>
      <c r="AW36" s="371"/>
      <c r="AX36" s="371"/>
      <c r="AY36" s="371"/>
      <c r="AZ36" s="371"/>
      <c r="BA36" s="371"/>
      <c r="BB36" s="371"/>
      <c r="BC36" s="371"/>
      <c r="BD36" s="178"/>
      <c r="BE36" s="370">
        <f t="shared" si="1"/>
        <v>15</v>
      </c>
      <c r="BF36" s="370"/>
      <c r="BG36" s="371" t="str">
        <f>IF('各会計、関係団体の財政状況及び健全化判断比率'!B39="","",'各会計、関係団体の財政状況及び健全化判断比率'!B39)</f>
        <v>工業用地造成事業特別会計</v>
      </c>
      <c r="BH36" s="371"/>
      <c r="BI36" s="371"/>
      <c r="BJ36" s="371"/>
      <c r="BK36" s="371"/>
      <c r="BL36" s="371"/>
      <c r="BM36" s="371"/>
      <c r="BN36" s="371"/>
      <c r="BO36" s="371"/>
      <c r="BP36" s="371"/>
      <c r="BQ36" s="371"/>
      <c r="BR36" s="371"/>
      <c r="BS36" s="371"/>
      <c r="BT36" s="371"/>
      <c r="BU36" s="371"/>
      <c r="BV36" s="178"/>
      <c r="BW36" s="370">
        <f t="shared" si="2"/>
        <v>18</v>
      </c>
      <c r="BX36" s="370"/>
      <c r="BY36" s="371" t="str">
        <f>IF('各会計、関係団体の財政状況及び健全化判断比率'!B70="","",'各会計、関係団体の財政状況及び健全化判断比率'!B70)</f>
        <v>飯塚地区消防組合（一般会計）</v>
      </c>
      <c r="BZ36" s="371"/>
      <c r="CA36" s="371"/>
      <c r="CB36" s="371"/>
      <c r="CC36" s="371"/>
      <c r="CD36" s="371"/>
      <c r="CE36" s="371"/>
      <c r="CF36" s="371"/>
      <c r="CG36" s="371"/>
      <c r="CH36" s="371"/>
      <c r="CI36" s="371"/>
      <c r="CJ36" s="371"/>
      <c r="CK36" s="371"/>
      <c r="CL36" s="371"/>
      <c r="CM36" s="371"/>
      <c r="CN36" s="178"/>
      <c r="CO36" s="370">
        <f t="shared" si="3"/>
        <v>26</v>
      </c>
      <c r="CP36" s="370"/>
      <c r="CQ36" s="371" t="str">
        <f>IF('各会計、関係団体の財政状況及び健全化判断比率'!BS9="","",'各会計、関係団体の財政状況及び健全化判断比率'!BS9)</f>
        <v>サンビレッジ茜</v>
      </c>
      <c r="CR36" s="371"/>
      <c r="CS36" s="371"/>
      <c r="CT36" s="371"/>
      <c r="CU36" s="371"/>
      <c r="CV36" s="371"/>
      <c r="CW36" s="371"/>
      <c r="CX36" s="371"/>
      <c r="CY36" s="371"/>
      <c r="CZ36" s="371"/>
      <c r="DA36" s="371"/>
      <c r="DB36" s="371"/>
      <c r="DC36" s="371"/>
      <c r="DD36" s="371"/>
      <c r="DE36" s="371"/>
      <c r="DG36" s="368" t="str">
        <f>IF('各会計、関係団体の財政状況及び健全化判断比率'!BR9="","",'各会計、関係団体の財政状況及び健全化判断比率'!BR9)</f>
        <v/>
      </c>
      <c r="DH36" s="368"/>
      <c r="DI36" s="205"/>
    </row>
    <row r="37" spans="1:113" ht="32.25" customHeight="1" x14ac:dyDescent="0.15">
      <c r="A37" s="178"/>
      <c r="B37" s="202"/>
      <c r="C37" s="370" t="str">
        <f>IF(E37="","",C36+1)</f>
        <v/>
      </c>
      <c r="D37" s="370"/>
      <c r="E37" s="371" t="str">
        <f>IF('各会計、関係団体の財政状況及び健全化判断比率'!B10="","",'各会計、関係団体の財政状況及び健全化判断比率'!B10)</f>
        <v/>
      </c>
      <c r="F37" s="371"/>
      <c r="G37" s="371"/>
      <c r="H37" s="371"/>
      <c r="I37" s="371"/>
      <c r="J37" s="371"/>
      <c r="K37" s="371"/>
      <c r="L37" s="371"/>
      <c r="M37" s="371"/>
      <c r="N37" s="371"/>
      <c r="O37" s="371"/>
      <c r="P37" s="371"/>
      <c r="Q37" s="371"/>
      <c r="R37" s="371"/>
      <c r="S37" s="371"/>
      <c r="T37" s="178"/>
      <c r="U37" s="370">
        <f t="shared" si="4"/>
        <v>7</v>
      </c>
      <c r="V37" s="370"/>
      <c r="W37" s="371" t="str">
        <f>IF('各会計、関係団体の財政状況及び健全化判断比率'!B31="","",'各会計、関係団体の財政状況及び健全化判断比率'!B31)</f>
        <v>小型自動車競走事業特別会計</v>
      </c>
      <c r="X37" s="371"/>
      <c r="Y37" s="371"/>
      <c r="Z37" s="371"/>
      <c r="AA37" s="371"/>
      <c r="AB37" s="371"/>
      <c r="AC37" s="371"/>
      <c r="AD37" s="371"/>
      <c r="AE37" s="371"/>
      <c r="AF37" s="371"/>
      <c r="AG37" s="371"/>
      <c r="AH37" s="371"/>
      <c r="AI37" s="371"/>
      <c r="AJ37" s="371"/>
      <c r="AK37" s="371"/>
      <c r="AL37" s="178"/>
      <c r="AM37" s="370">
        <f t="shared" si="0"/>
        <v>12</v>
      </c>
      <c r="AN37" s="370"/>
      <c r="AO37" s="371" t="str">
        <f>IF('各会計、関係団体の財政状況及び健全化判断比率'!B36="","",'各会計、関係団体の財政状況及び健全化判断比率'!B36)</f>
        <v>下水道事業会計</v>
      </c>
      <c r="AP37" s="371"/>
      <c r="AQ37" s="371"/>
      <c r="AR37" s="371"/>
      <c r="AS37" s="371"/>
      <c r="AT37" s="371"/>
      <c r="AU37" s="371"/>
      <c r="AV37" s="371"/>
      <c r="AW37" s="371"/>
      <c r="AX37" s="371"/>
      <c r="AY37" s="371"/>
      <c r="AZ37" s="371"/>
      <c r="BA37" s="371"/>
      <c r="BB37" s="371"/>
      <c r="BC37" s="371"/>
      <c r="BD37" s="178"/>
      <c r="BE37" s="370" t="str">
        <f t="shared" si="1"/>
        <v/>
      </c>
      <c r="BF37" s="370"/>
      <c r="BG37" s="371"/>
      <c r="BH37" s="371"/>
      <c r="BI37" s="371"/>
      <c r="BJ37" s="371"/>
      <c r="BK37" s="371"/>
      <c r="BL37" s="371"/>
      <c r="BM37" s="371"/>
      <c r="BN37" s="371"/>
      <c r="BO37" s="371"/>
      <c r="BP37" s="371"/>
      <c r="BQ37" s="371"/>
      <c r="BR37" s="371"/>
      <c r="BS37" s="371"/>
      <c r="BT37" s="371"/>
      <c r="BU37" s="371"/>
      <c r="BV37" s="178"/>
      <c r="BW37" s="370">
        <f t="shared" si="2"/>
        <v>19</v>
      </c>
      <c r="BX37" s="370"/>
      <c r="BY37" s="371" t="str">
        <f>IF('各会計、関係団体の財政状況及び健全化判断比率'!B71="","",'各会計、関係団体の財政状況及び健全化判断比率'!B71)</f>
        <v>福岡県自治振興組合（一般会計）</v>
      </c>
      <c r="BZ37" s="371"/>
      <c r="CA37" s="371"/>
      <c r="CB37" s="371"/>
      <c r="CC37" s="371"/>
      <c r="CD37" s="371"/>
      <c r="CE37" s="371"/>
      <c r="CF37" s="371"/>
      <c r="CG37" s="371"/>
      <c r="CH37" s="371"/>
      <c r="CI37" s="371"/>
      <c r="CJ37" s="371"/>
      <c r="CK37" s="371"/>
      <c r="CL37" s="371"/>
      <c r="CM37" s="371"/>
      <c r="CN37" s="178"/>
      <c r="CO37" s="370" t="str">
        <f t="shared" si="3"/>
        <v/>
      </c>
      <c r="CP37" s="370"/>
      <c r="CQ37" s="371" t="str">
        <f>IF('各会計、関係団体の財政状況及び健全化判断比率'!BS10="","",'各会計、関係団体の財政状況及び健全化判断比率'!BS10)</f>
        <v/>
      </c>
      <c r="CR37" s="371"/>
      <c r="CS37" s="371"/>
      <c r="CT37" s="371"/>
      <c r="CU37" s="371"/>
      <c r="CV37" s="371"/>
      <c r="CW37" s="371"/>
      <c r="CX37" s="371"/>
      <c r="CY37" s="371"/>
      <c r="CZ37" s="371"/>
      <c r="DA37" s="371"/>
      <c r="DB37" s="371"/>
      <c r="DC37" s="371"/>
      <c r="DD37" s="371"/>
      <c r="DE37" s="371"/>
      <c r="DG37" s="368" t="str">
        <f>IF('各会計、関係団体の財政状況及び健全化判断比率'!BR10="","",'各会計、関係団体の財政状況及び健全化判断比率'!BR10)</f>
        <v/>
      </c>
      <c r="DH37" s="368"/>
      <c r="DI37" s="205"/>
    </row>
    <row r="38" spans="1:113" ht="32.25" customHeight="1" x14ac:dyDescent="0.15">
      <c r="A38" s="178"/>
      <c r="B38" s="202"/>
      <c r="C38" s="370" t="str">
        <f t="shared" ref="C38:C43" si="5">IF(E38="","",C37+1)</f>
        <v/>
      </c>
      <c r="D38" s="370"/>
      <c r="E38" s="371" t="str">
        <f>IF('各会計、関係団体の財政状況及び健全化判断比率'!B11="","",'各会計、関係団体の財政状況及び健全化判断比率'!B11)</f>
        <v/>
      </c>
      <c r="F38" s="371"/>
      <c r="G38" s="371"/>
      <c r="H38" s="371"/>
      <c r="I38" s="371"/>
      <c r="J38" s="371"/>
      <c r="K38" s="371"/>
      <c r="L38" s="371"/>
      <c r="M38" s="371"/>
      <c r="N38" s="371"/>
      <c r="O38" s="371"/>
      <c r="P38" s="371"/>
      <c r="Q38" s="371"/>
      <c r="R38" s="371"/>
      <c r="S38" s="371"/>
      <c r="T38" s="178"/>
      <c r="U38" s="370">
        <f t="shared" si="4"/>
        <v>8</v>
      </c>
      <c r="V38" s="370"/>
      <c r="W38" s="371" t="str">
        <f>IF('各会計、関係団体の財政状況及び健全化判断比率'!B32="","",'各会計、関係団体の財政状況及び健全化判断比率'!B32)</f>
        <v>駐車場事業特別会計</v>
      </c>
      <c r="X38" s="371"/>
      <c r="Y38" s="371"/>
      <c r="Z38" s="371"/>
      <c r="AA38" s="371"/>
      <c r="AB38" s="371"/>
      <c r="AC38" s="371"/>
      <c r="AD38" s="371"/>
      <c r="AE38" s="371"/>
      <c r="AF38" s="371"/>
      <c r="AG38" s="371"/>
      <c r="AH38" s="371"/>
      <c r="AI38" s="371"/>
      <c r="AJ38" s="371"/>
      <c r="AK38" s="371"/>
      <c r="AL38" s="178"/>
      <c r="AM38" s="370" t="str">
        <f t="shared" si="0"/>
        <v/>
      </c>
      <c r="AN38" s="370"/>
      <c r="AO38" s="371"/>
      <c r="AP38" s="371"/>
      <c r="AQ38" s="371"/>
      <c r="AR38" s="371"/>
      <c r="AS38" s="371"/>
      <c r="AT38" s="371"/>
      <c r="AU38" s="371"/>
      <c r="AV38" s="371"/>
      <c r="AW38" s="371"/>
      <c r="AX38" s="371"/>
      <c r="AY38" s="371"/>
      <c r="AZ38" s="371"/>
      <c r="BA38" s="371"/>
      <c r="BB38" s="371"/>
      <c r="BC38" s="371"/>
      <c r="BD38" s="178"/>
      <c r="BE38" s="370" t="str">
        <f t="shared" si="1"/>
        <v/>
      </c>
      <c r="BF38" s="370"/>
      <c r="BG38" s="371"/>
      <c r="BH38" s="371"/>
      <c r="BI38" s="371"/>
      <c r="BJ38" s="371"/>
      <c r="BK38" s="371"/>
      <c r="BL38" s="371"/>
      <c r="BM38" s="371"/>
      <c r="BN38" s="371"/>
      <c r="BO38" s="371"/>
      <c r="BP38" s="371"/>
      <c r="BQ38" s="371"/>
      <c r="BR38" s="371"/>
      <c r="BS38" s="371"/>
      <c r="BT38" s="371"/>
      <c r="BU38" s="371"/>
      <c r="BV38" s="178"/>
      <c r="BW38" s="370">
        <f t="shared" si="2"/>
        <v>20</v>
      </c>
      <c r="BX38" s="370"/>
      <c r="BY38" s="371" t="str">
        <f>IF('各会計、関係団体の財政状況及び健全化判断比率'!B72="","",'各会計、関係団体の財政状況及び健全化判断比率'!B72)</f>
        <v>福岡県自治振興組合（公文書館事業特別会計）</v>
      </c>
      <c r="BZ38" s="371"/>
      <c r="CA38" s="371"/>
      <c r="CB38" s="371"/>
      <c r="CC38" s="371"/>
      <c r="CD38" s="371"/>
      <c r="CE38" s="371"/>
      <c r="CF38" s="371"/>
      <c r="CG38" s="371"/>
      <c r="CH38" s="371"/>
      <c r="CI38" s="371"/>
      <c r="CJ38" s="371"/>
      <c r="CK38" s="371"/>
      <c r="CL38" s="371"/>
      <c r="CM38" s="371"/>
      <c r="CN38" s="178"/>
      <c r="CO38" s="370" t="str">
        <f t="shared" si="3"/>
        <v/>
      </c>
      <c r="CP38" s="370"/>
      <c r="CQ38" s="371" t="str">
        <f>IF('各会計、関係団体の財政状況及び健全化判断比率'!BS11="","",'各会計、関係団体の財政状況及び健全化判断比率'!BS11)</f>
        <v/>
      </c>
      <c r="CR38" s="371"/>
      <c r="CS38" s="371"/>
      <c r="CT38" s="371"/>
      <c r="CU38" s="371"/>
      <c r="CV38" s="371"/>
      <c r="CW38" s="371"/>
      <c r="CX38" s="371"/>
      <c r="CY38" s="371"/>
      <c r="CZ38" s="371"/>
      <c r="DA38" s="371"/>
      <c r="DB38" s="371"/>
      <c r="DC38" s="371"/>
      <c r="DD38" s="371"/>
      <c r="DE38" s="371"/>
      <c r="DG38" s="368" t="str">
        <f>IF('各会計、関係団体の財政状況及び健全化判断比率'!BR11="","",'各会計、関係団体の財政状況及び健全化判断比率'!BR11)</f>
        <v/>
      </c>
      <c r="DH38" s="368"/>
      <c r="DI38" s="205"/>
    </row>
    <row r="39" spans="1:113" ht="32.25" customHeight="1" x14ac:dyDescent="0.15">
      <c r="A39" s="178"/>
      <c r="B39" s="202"/>
      <c r="C39" s="370" t="str">
        <f t="shared" si="5"/>
        <v/>
      </c>
      <c r="D39" s="370"/>
      <c r="E39" s="371" t="str">
        <f>IF('各会計、関係団体の財政状況及び健全化判断比率'!B12="","",'各会計、関係団体の財政状況及び健全化判断比率'!B12)</f>
        <v/>
      </c>
      <c r="F39" s="371"/>
      <c r="G39" s="371"/>
      <c r="H39" s="371"/>
      <c r="I39" s="371"/>
      <c r="J39" s="371"/>
      <c r="K39" s="371"/>
      <c r="L39" s="371"/>
      <c r="M39" s="371"/>
      <c r="N39" s="371"/>
      <c r="O39" s="371"/>
      <c r="P39" s="371"/>
      <c r="Q39" s="371"/>
      <c r="R39" s="371"/>
      <c r="S39" s="371"/>
      <c r="T39" s="178"/>
      <c r="U39" s="370" t="str">
        <f t="shared" si="4"/>
        <v/>
      </c>
      <c r="V39" s="370"/>
      <c r="W39" s="371"/>
      <c r="X39" s="371"/>
      <c r="Y39" s="371"/>
      <c r="Z39" s="371"/>
      <c r="AA39" s="371"/>
      <c r="AB39" s="371"/>
      <c r="AC39" s="371"/>
      <c r="AD39" s="371"/>
      <c r="AE39" s="371"/>
      <c r="AF39" s="371"/>
      <c r="AG39" s="371"/>
      <c r="AH39" s="371"/>
      <c r="AI39" s="371"/>
      <c r="AJ39" s="371"/>
      <c r="AK39" s="371"/>
      <c r="AL39" s="178"/>
      <c r="AM39" s="370" t="str">
        <f t="shared" si="0"/>
        <v/>
      </c>
      <c r="AN39" s="370"/>
      <c r="AO39" s="371"/>
      <c r="AP39" s="371"/>
      <c r="AQ39" s="371"/>
      <c r="AR39" s="371"/>
      <c r="AS39" s="371"/>
      <c r="AT39" s="371"/>
      <c r="AU39" s="371"/>
      <c r="AV39" s="371"/>
      <c r="AW39" s="371"/>
      <c r="AX39" s="371"/>
      <c r="AY39" s="371"/>
      <c r="AZ39" s="371"/>
      <c r="BA39" s="371"/>
      <c r="BB39" s="371"/>
      <c r="BC39" s="371"/>
      <c r="BD39" s="178"/>
      <c r="BE39" s="370" t="str">
        <f t="shared" si="1"/>
        <v/>
      </c>
      <c r="BF39" s="370"/>
      <c r="BG39" s="371"/>
      <c r="BH39" s="371"/>
      <c r="BI39" s="371"/>
      <c r="BJ39" s="371"/>
      <c r="BK39" s="371"/>
      <c r="BL39" s="371"/>
      <c r="BM39" s="371"/>
      <c r="BN39" s="371"/>
      <c r="BO39" s="371"/>
      <c r="BP39" s="371"/>
      <c r="BQ39" s="371"/>
      <c r="BR39" s="371"/>
      <c r="BS39" s="371"/>
      <c r="BT39" s="371"/>
      <c r="BU39" s="371"/>
      <c r="BV39" s="178"/>
      <c r="BW39" s="370">
        <f t="shared" si="2"/>
        <v>21</v>
      </c>
      <c r="BX39" s="370"/>
      <c r="BY39" s="371" t="str">
        <f>IF('各会計、関係団体の財政状況及び健全化判断比率'!B73="","",'各会計、関係団体の財政状況及び健全化判断比率'!B73)</f>
        <v>福岡県後期高齢者医療広域連合（一般会計）</v>
      </c>
      <c r="BZ39" s="371"/>
      <c r="CA39" s="371"/>
      <c r="CB39" s="371"/>
      <c r="CC39" s="371"/>
      <c r="CD39" s="371"/>
      <c r="CE39" s="371"/>
      <c r="CF39" s="371"/>
      <c r="CG39" s="371"/>
      <c r="CH39" s="371"/>
      <c r="CI39" s="371"/>
      <c r="CJ39" s="371"/>
      <c r="CK39" s="371"/>
      <c r="CL39" s="371"/>
      <c r="CM39" s="371"/>
      <c r="CN39" s="178"/>
      <c r="CO39" s="370" t="str">
        <f t="shared" si="3"/>
        <v/>
      </c>
      <c r="CP39" s="370"/>
      <c r="CQ39" s="371" t="str">
        <f>IF('各会計、関係団体の財政状況及び健全化判断比率'!BS12="","",'各会計、関係団体の財政状況及び健全化判断比率'!BS12)</f>
        <v/>
      </c>
      <c r="CR39" s="371"/>
      <c r="CS39" s="371"/>
      <c r="CT39" s="371"/>
      <c r="CU39" s="371"/>
      <c r="CV39" s="371"/>
      <c r="CW39" s="371"/>
      <c r="CX39" s="371"/>
      <c r="CY39" s="371"/>
      <c r="CZ39" s="371"/>
      <c r="DA39" s="371"/>
      <c r="DB39" s="371"/>
      <c r="DC39" s="371"/>
      <c r="DD39" s="371"/>
      <c r="DE39" s="371"/>
      <c r="DG39" s="368" t="str">
        <f>IF('各会計、関係団体の財政状況及び健全化判断比率'!BR12="","",'各会計、関係団体の財政状況及び健全化判断比率'!BR12)</f>
        <v/>
      </c>
      <c r="DH39" s="368"/>
      <c r="DI39" s="205"/>
    </row>
    <row r="40" spans="1:113" ht="32.25" customHeight="1" x14ac:dyDescent="0.15">
      <c r="A40" s="178"/>
      <c r="B40" s="202"/>
      <c r="C40" s="370" t="str">
        <f t="shared" si="5"/>
        <v/>
      </c>
      <c r="D40" s="370"/>
      <c r="E40" s="371" t="str">
        <f>IF('各会計、関係団体の財政状況及び健全化判断比率'!B13="","",'各会計、関係団体の財政状況及び健全化判断比率'!B13)</f>
        <v/>
      </c>
      <c r="F40" s="371"/>
      <c r="G40" s="371"/>
      <c r="H40" s="371"/>
      <c r="I40" s="371"/>
      <c r="J40" s="371"/>
      <c r="K40" s="371"/>
      <c r="L40" s="371"/>
      <c r="M40" s="371"/>
      <c r="N40" s="371"/>
      <c r="O40" s="371"/>
      <c r="P40" s="371"/>
      <c r="Q40" s="371"/>
      <c r="R40" s="371"/>
      <c r="S40" s="371"/>
      <c r="T40" s="178"/>
      <c r="U40" s="370" t="str">
        <f t="shared" si="4"/>
        <v/>
      </c>
      <c r="V40" s="370"/>
      <c r="W40" s="371"/>
      <c r="X40" s="371"/>
      <c r="Y40" s="371"/>
      <c r="Z40" s="371"/>
      <c r="AA40" s="371"/>
      <c r="AB40" s="371"/>
      <c r="AC40" s="371"/>
      <c r="AD40" s="371"/>
      <c r="AE40" s="371"/>
      <c r="AF40" s="371"/>
      <c r="AG40" s="371"/>
      <c r="AH40" s="371"/>
      <c r="AI40" s="371"/>
      <c r="AJ40" s="371"/>
      <c r="AK40" s="371"/>
      <c r="AL40" s="178"/>
      <c r="AM40" s="370" t="str">
        <f t="shared" si="0"/>
        <v/>
      </c>
      <c r="AN40" s="370"/>
      <c r="AO40" s="371"/>
      <c r="AP40" s="371"/>
      <c r="AQ40" s="371"/>
      <c r="AR40" s="371"/>
      <c r="AS40" s="371"/>
      <c r="AT40" s="371"/>
      <c r="AU40" s="371"/>
      <c r="AV40" s="371"/>
      <c r="AW40" s="371"/>
      <c r="AX40" s="371"/>
      <c r="AY40" s="371"/>
      <c r="AZ40" s="371"/>
      <c r="BA40" s="371"/>
      <c r="BB40" s="371"/>
      <c r="BC40" s="371"/>
      <c r="BD40" s="178"/>
      <c r="BE40" s="370" t="str">
        <f t="shared" si="1"/>
        <v/>
      </c>
      <c r="BF40" s="370"/>
      <c r="BG40" s="371"/>
      <c r="BH40" s="371"/>
      <c r="BI40" s="371"/>
      <c r="BJ40" s="371"/>
      <c r="BK40" s="371"/>
      <c r="BL40" s="371"/>
      <c r="BM40" s="371"/>
      <c r="BN40" s="371"/>
      <c r="BO40" s="371"/>
      <c r="BP40" s="371"/>
      <c r="BQ40" s="371"/>
      <c r="BR40" s="371"/>
      <c r="BS40" s="371"/>
      <c r="BT40" s="371"/>
      <c r="BU40" s="371"/>
      <c r="BV40" s="178"/>
      <c r="BW40" s="370">
        <f t="shared" si="2"/>
        <v>22</v>
      </c>
      <c r="BX40" s="370"/>
      <c r="BY40" s="371" t="str">
        <f>IF('各会計、関係団体の財政状況及び健全化判断比率'!B74="","",'各会計、関係団体の財政状況及び健全化判断比率'!B74)</f>
        <v>福岡県後期高齢者医療広域連合（後期高齢者医療特別会計）</v>
      </c>
      <c r="BZ40" s="371"/>
      <c r="CA40" s="371"/>
      <c r="CB40" s="371"/>
      <c r="CC40" s="371"/>
      <c r="CD40" s="371"/>
      <c r="CE40" s="371"/>
      <c r="CF40" s="371"/>
      <c r="CG40" s="371"/>
      <c r="CH40" s="371"/>
      <c r="CI40" s="371"/>
      <c r="CJ40" s="371"/>
      <c r="CK40" s="371"/>
      <c r="CL40" s="371"/>
      <c r="CM40" s="371"/>
      <c r="CN40" s="178"/>
      <c r="CO40" s="370" t="str">
        <f t="shared" si="3"/>
        <v/>
      </c>
      <c r="CP40" s="370"/>
      <c r="CQ40" s="371" t="str">
        <f>IF('各会計、関係団体の財政状況及び健全化判断比率'!BS13="","",'各会計、関係団体の財政状況及び健全化判断比率'!BS13)</f>
        <v/>
      </c>
      <c r="CR40" s="371"/>
      <c r="CS40" s="371"/>
      <c r="CT40" s="371"/>
      <c r="CU40" s="371"/>
      <c r="CV40" s="371"/>
      <c r="CW40" s="371"/>
      <c r="CX40" s="371"/>
      <c r="CY40" s="371"/>
      <c r="CZ40" s="371"/>
      <c r="DA40" s="371"/>
      <c r="DB40" s="371"/>
      <c r="DC40" s="371"/>
      <c r="DD40" s="371"/>
      <c r="DE40" s="371"/>
      <c r="DG40" s="368" t="str">
        <f>IF('各会計、関係団体の財政状況及び健全化判断比率'!BR13="","",'各会計、関係団体の財政状況及び健全化判断比率'!BR13)</f>
        <v/>
      </c>
      <c r="DH40" s="368"/>
      <c r="DI40" s="205"/>
    </row>
    <row r="41" spans="1:113" ht="32.25" customHeight="1" x14ac:dyDescent="0.15">
      <c r="A41" s="178"/>
      <c r="B41" s="202"/>
      <c r="C41" s="370" t="str">
        <f t="shared" si="5"/>
        <v/>
      </c>
      <c r="D41" s="370"/>
      <c r="E41" s="371" t="str">
        <f>IF('各会計、関係団体の財政状況及び健全化判断比率'!B14="","",'各会計、関係団体の財政状況及び健全化判断比率'!B14)</f>
        <v/>
      </c>
      <c r="F41" s="371"/>
      <c r="G41" s="371"/>
      <c r="H41" s="371"/>
      <c r="I41" s="371"/>
      <c r="J41" s="371"/>
      <c r="K41" s="371"/>
      <c r="L41" s="371"/>
      <c r="M41" s="371"/>
      <c r="N41" s="371"/>
      <c r="O41" s="371"/>
      <c r="P41" s="371"/>
      <c r="Q41" s="371"/>
      <c r="R41" s="371"/>
      <c r="S41" s="371"/>
      <c r="T41" s="178"/>
      <c r="U41" s="370" t="str">
        <f t="shared" si="4"/>
        <v/>
      </c>
      <c r="V41" s="370"/>
      <c r="W41" s="371"/>
      <c r="X41" s="371"/>
      <c r="Y41" s="371"/>
      <c r="Z41" s="371"/>
      <c r="AA41" s="371"/>
      <c r="AB41" s="371"/>
      <c r="AC41" s="371"/>
      <c r="AD41" s="371"/>
      <c r="AE41" s="371"/>
      <c r="AF41" s="371"/>
      <c r="AG41" s="371"/>
      <c r="AH41" s="371"/>
      <c r="AI41" s="371"/>
      <c r="AJ41" s="371"/>
      <c r="AK41" s="371"/>
      <c r="AL41" s="178"/>
      <c r="AM41" s="370" t="str">
        <f t="shared" si="0"/>
        <v/>
      </c>
      <c r="AN41" s="370"/>
      <c r="AO41" s="371"/>
      <c r="AP41" s="371"/>
      <c r="AQ41" s="371"/>
      <c r="AR41" s="371"/>
      <c r="AS41" s="371"/>
      <c r="AT41" s="371"/>
      <c r="AU41" s="371"/>
      <c r="AV41" s="371"/>
      <c r="AW41" s="371"/>
      <c r="AX41" s="371"/>
      <c r="AY41" s="371"/>
      <c r="AZ41" s="371"/>
      <c r="BA41" s="371"/>
      <c r="BB41" s="371"/>
      <c r="BC41" s="371"/>
      <c r="BD41" s="178"/>
      <c r="BE41" s="370" t="str">
        <f t="shared" si="1"/>
        <v/>
      </c>
      <c r="BF41" s="370"/>
      <c r="BG41" s="371"/>
      <c r="BH41" s="371"/>
      <c r="BI41" s="371"/>
      <c r="BJ41" s="371"/>
      <c r="BK41" s="371"/>
      <c r="BL41" s="371"/>
      <c r="BM41" s="371"/>
      <c r="BN41" s="371"/>
      <c r="BO41" s="371"/>
      <c r="BP41" s="371"/>
      <c r="BQ41" s="371"/>
      <c r="BR41" s="371"/>
      <c r="BS41" s="371"/>
      <c r="BT41" s="371"/>
      <c r="BU41" s="371"/>
      <c r="BV41" s="178"/>
      <c r="BW41" s="370">
        <f t="shared" si="2"/>
        <v>23</v>
      </c>
      <c r="BX41" s="370"/>
      <c r="BY41" s="371" t="str">
        <f>IF('各会計、関係団体の財政状況及び健全化判断比率'!B75="","",'各会計、関係団体の財政状況及び健全化判断比率'!B75)</f>
        <v>ふくおか県央環境広域施設組合（一般会計）</v>
      </c>
      <c r="BZ41" s="371"/>
      <c r="CA41" s="371"/>
      <c r="CB41" s="371"/>
      <c r="CC41" s="371"/>
      <c r="CD41" s="371"/>
      <c r="CE41" s="371"/>
      <c r="CF41" s="371"/>
      <c r="CG41" s="371"/>
      <c r="CH41" s="371"/>
      <c r="CI41" s="371"/>
      <c r="CJ41" s="371"/>
      <c r="CK41" s="371"/>
      <c r="CL41" s="371"/>
      <c r="CM41" s="371"/>
      <c r="CN41" s="178"/>
      <c r="CO41" s="370" t="str">
        <f t="shared" si="3"/>
        <v/>
      </c>
      <c r="CP41" s="370"/>
      <c r="CQ41" s="371" t="str">
        <f>IF('各会計、関係団体の財政状況及び健全化判断比率'!BS14="","",'各会計、関係団体の財政状況及び健全化判断比率'!BS14)</f>
        <v/>
      </c>
      <c r="CR41" s="371"/>
      <c r="CS41" s="371"/>
      <c r="CT41" s="371"/>
      <c r="CU41" s="371"/>
      <c r="CV41" s="371"/>
      <c r="CW41" s="371"/>
      <c r="CX41" s="371"/>
      <c r="CY41" s="371"/>
      <c r="CZ41" s="371"/>
      <c r="DA41" s="371"/>
      <c r="DB41" s="371"/>
      <c r="DC41" s="371"/>
      <c r="DD41" s="371"/>
      <c r="DE41" s="371"/>
      <c r="DG41" s="368" t="str">
        <f>IF('各会計、関係団体の財政状況及び健全化判断比率'!BR14="","",'各会計、関係団体の財政状況及び健全化判断比率'!BR14)</f>
        <v/>
      </c>
      <c r="DH41" s="368"/>
      <c r="DI41" s="205"/>
    </row>
    <row r="42" spans="1:113" ht="32.25" customHeight="1" x14ac:dyDescent="0.15">
      <c r="B42" s="202"/>
      <c r="C42" s="370" t="str">
        <f t="shared" si="5"/>
        <v/>
      </c>
      <c r="D42" s="370"/>
      <c r="E42" s="371" t="str">
        <f>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78"/>
      <c r="U42" s="370" t="str">
        <f t="shared" si="4"/>
        <v/>
      </c>
      <c r="V42" s="370"/>
      <c r="W42" s="371"/>
      <c r="X42" s="371"/>
      <c r="Y42" s="371"/>
      <c r="Z42" s="371"/>
      <c r="AA42" s="371"/>
      <c r="AB42" s="371"/>
      <c r="AC42" s="371"/>
      <c r="AD42" s="371"/>
      <c r="AE42" s="371"/>
      <c r="AF42" s="371"/>
      <c r="AG42" s="371"/>
      <c r="AH42" s="371"/>
      <c r="AI42" s="371"/>
      <c r="AJ42" s="371"/>
      <c r="AK42" s="371"/>
      <c r="AL42" s="178"/>
      <c r="AM42" s="370" t="str">
        <f t="shared" si="0"/>
        <v/>
      </c>
      <c r="AN42" s="370"/>
      <c r="AO42" s="371"/>
      <c r="AP42" s="371"/>
      <c r="AQ42" s="371"/>
      <c r="AR42" s="371"/>
      <c r="AS42" s="371"/>
      <c r="AT42" s="371"/>
      <c r="AU42" s="371"/>
      <c r="AV42" s="371"/>
      <c r="AW42" s="371"/>
      <c r="AX42" s="371"/>
      <c r="AY42" s="371"/>
      <c r="AZ42" s="371"/>
      <c r="BA42" s="371"/>
      <c r="BB42" s="371"/>
      <c r="BC42" s="371"/>
      <c r="BD42" s="178"/>
      <c r="BE42" s="370" t="str">
        <f t="shared" si="1"/>
        <v/>
      </c>
      <c r="BF42" s="370"/>
      <c r="BG42" s="371"/>
      <c r="BH42" s="371"/>
      <c r="BI42" s="371"/>
      <c r="BJ42" s="371"/>
      <c r="BK42" s="371"/>
      <c r="BL42" s="371"/>
      <c r="BM42" s="371"/>
      <c r="BN42" s="371"/>
      <c r="BO42" s="371"/>
      <c r="BP42" s="371"/>
      <c r="BQ42" s="371"/>
      <c r="BR42" s="371"/>
      <c r="BS42" s="371"/>
      <c r="BT42" s="371"/>
      <c r="BU42" s="371"/>
      <c r="BV42" s="178"/>
      <c r="BW42" s="370" t="str">
        <f t="shared" si="2"/>
        <v/>
      </c>
      <c r="BX42" s="370"/>
      <c r="BY42" s="371" t="str">
        <f>IF('各会計、関係団体の財政状況及び健全化判断比率'!B76="","",'各会計、関係団体の財政状況及び健全化判断比率'!B76)</f>
        <v/>
      </c>
      <c r="BZ42" s="371"/>
      <c r="CA42" s="371"/>
      <c r="CB42" s="371"/>
      <c r="CC42" s="371"/>
      <c r="CD42" s="371"/>
      <c r="CE42" s="371"/>
      <c r="CF42" s="371"/>
      <c r="CG42" s="371"/>
      <c r="CH42" s="371"/>
      <c r="CI42" s="371"/>
      <c r="CJ42" s="371"/>
      <c r="CK42" s="371"/>
      <c r="CL42" s="371"/>
      <c r="CM42" s="371"/>
      <c r="CN42" s="178"/>
      <c r="CO42" s="370" t="str">
        <f t="shared" si="3"/>
        <v/>
      </c>
      <c r="CP42" s="370"/>
      <c r="CQ42" s="371" t="str">
        <f>IF('各会計、関係団体の財政状況及び健全化判断比率'!BS15="","",'各会計、関係団体の財政状況及び健全化判断比率'!BS15)</f>
        <v/>
      </c>
      <c r="CR42" s="371"/>
      <c r="CS42" s="371"/>
      <c r="CT42" s="371"/>
      <c r="CU42" s="371"/>
      <c r="CV42" s="371"/>
      <c r="CW42" s="371"/>
      <c r="CX42" s="371"/>
      <c r="CY42" s="371"/>
      <c r="CZ42" s="371"/>
      <c r="DA42" s="371"/>
      <c r="DB42" s="371"/>
      <c r="DC42" s="371"/>
      <c r="DD42" s="371"/>
      <c r="DE42" s="371"/>
      <c r="DG42" s="368" t="str">
        <f>IF('各会計、関係団体の財政状況及び健全化判断比率'!BR15="","",'各会計、関係団体の財政状況及び健全化判断比率'!BR15)</f>
        <v/>
      </c>
      <c r="DH42" s="368"/>
      <c r="DI42" s="205"/>
    </row>
    <row r="43" spans="1:113" ht="32.25" customHeight="1" x14ac:dyDescent="0.15">
      <c r="B43" s="202"/>
      <c r="C43" s="370" t="str">
        <f t="shared" si="5"/>
        <v/>
      </c>
      <c r="D43" s="370"/>
      <c r="E43" s="371" t="str">
        <f>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8"/>
      <c r="U43" s="370" t="str">
        <f t="shared" si="4"/>
        <v/>
      </c>
      <c r="V43" s="370"/>
      <c r="W43" s="371"/>
      <c r="X43" s="371"/>
      <c r="Y43" s="371"/>
      <c r="Z43" s="371"/>
      <c r="AA43" s="371"/>
      <c r="AB43" s="371"/>
      <c r="AC43" s="371"/>
      <c r="AD43" s="371"/>
      <c r="AE43" s="371"/>
      <c r="AF43" s="371"/>
      <c r="AG43" s="371"/>
      <c r="AH43" s="371"/>
      <c r="AI43" s="371"/>
      <c r="AJ43" s="371"/>
      <c r="AK43" s="371"/>
      <c r="AL43" s="178"/>
      <c r="AM43" s="370" t="str">
        <f t="shared" si="0"/>
        <v/>
      </c>
      <c r="AN43" s="370"/>
      <c r="AO43" s="371"/>
      <c r="AP43" s="371"/>
      <c r="AQ43" s="371"/>
      <c r="AR43" s="371"/>
      <c r="AS43" s="371"/>
      <c r="AT43" s="371"/>
      <c r="AU43" s="371"/>
      <c r="AV43" s="371"/>
      <c r="AW43" s="371"/>
      <c r="AX43" s="371"/>
      <c r="AY43" s="371"/>
      <c r="AZ43" s="371"/>
      <c r="BA43" s="371"/>
      <c r="BB43" s="371"/>
      <c r="BC43" s="371"/>
      <c r="BD43" s="178"/>
      <c r="BE43" s="370" t="str">
        <f t="shared" si="1"/>
        <v/>
      </c>
      <c r="BF43" s="370"/>
      <c r="BG43" s="371"/>
      <c r="BH43" s="371"/>
      <c r="BI43" s="371"/>
      <c r="BJ43" s="371"/>
      <c r="BK43" s="371"/>
      <c r="BL43" s="371"/>
      <c r="BM43" s="371"/>
      <c r="BN43" s="371"/>
      <c r="BO43" s="371"/>
      <c r="BP43" s="371"/>
      <c r="BQ43" s="371"/>
      <c r="BR43" s="371"/>
      <c r="BS43" s="371"/>
      <c r="BT43" s="371"/>
      <c r="BU43" s="371"/>
      <c r="BV43" s="178"/>
      <c r="BW43" s="370" t="str">
        <f t="shared" si="2"/>
        <v/>
      </c>
      <c r="BX43" s="370"/>
      <c r="BY43" s="371" t="str">
        <f>IF('各会計、関係団体の財政状況及び健全化判断比率'!B77="","",'各会計、関係団体の財政状況及び健全化判断比率'!B77)</f>
        <v/>
      </c>
      <c r="BZ43" s="371"/>
      <c r="CA43" s="371"/>
      <c r="CB43" s="371"/>
      <c r="CC43" s="371"/>
      <c r="CD43" s="371"/>
      <c r="CE43" s="371"/>
      <c r="CF43" s="371"/>
      <c r="CG43" s="371"/>
      <c r="CH43" s="371"/>
      <c r="CI43" s="371"/>
      <c r="CJ43" s="371"/>
      <c r="CK43" s="371"/>
      <c r="CL43" s="371"/>
      <c r="CM43" s="371"/>
      <c r="CN43" s="178"/>
      <c r="CO43" s="370" t="str">
        <f t="shared" si="3"/>
        <v/>
      </c>
      <c r="CP43" s="370"/>
      <c r="CQ43" s="371" t="str">
        <f>IF('各会計、関係団体の財政状況及び健全化判断比率'!BS16="","",'各会計、関係団体の財政状況及び健全化判断比率'!BS16)</f>
        <v/>
      </c>
      <c r="CR43" s="371"/>
      <c r="CS43" s="371"/>
      <c r="CT43" s="371"/>
      <c r="CU43" s="371"/>
      <c r="CV43" s="371"/>
      <c r="CW43" s="371"/>
      <c r="CX43" s="371"/>
      <c r="CY43" s="371"/>
      <c r="CZ43" s="371"/>
      <c r="DA43" s="371"/>
      <c r="DB43" s="371"/>
      <c r="DC43" s="371"/>
      <c r="DD43" s="371"/>
      <c r="DE43" s="371"/>
      <c r="DG43" s="368" t="str">
        <f>IF('各会計、関係団体の財政状況及び健全化判断比率'!BR16="","",'各会計、関係団体の財政状況及び健全化判断比率'!BR16)</f>
        <v/>
      </c>
      <c r="DH43" s="36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203</v>
      </c>
      <c r="E46" s="367" t="s">
        <v>204</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x14ac:dyDescent="0.15">
      <c r="E47" s="367" t="s">
        <v>205</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x14ac:dyDescent="0.15">
      <c r="E48" s="367" t="s">
        <v>206</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x14ac:dyDescent="0.15">
      <c r="E49" s="369" t="s">
        <v>207</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x14ac:dyDescent="0.15">
      <c r="E50" s="367" t="s">
        <v>208</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x14ac:dyDescent="0.15">
      <c r="E51" s="367" t="s">
        <v>209</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x14ac:dyDescent="0.15">
      <c r="E52" s="367" t="s">
        <v>210</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x14ac:dyDescent="0.15">
      <c r="E53" s="177" t="s">
        <v>539</v>
      </c>
    </row>
    <row r="54" spans="5:113" x14ac:dyDescent="0.15"/>
    <row r="55" spans="5:113" x14ac:dyDescent="0.15"/>
    <row r="56" spans="5:113" x14ac:dyDescent="0.15"/>
  </sheetData>
  <sheetProtection password="C5BB"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491</v>
      </c>
      <c r="G33" s="29" t="s">
        <v>492</v>
      </c>
      <c r="H33" s="29" t="s">
        <v>493</v>
      </c>
      <c r="I33" s="29" t="s">
        <v>494</v>
      </c>
      <c r="J33" s="30" t="s">
        <v>495</v>
      </c>
      <c r="K33" s="22"/>
      <c r="L33" s="22"/>
      <c r="M33" s="22"/>
      <c r="N33" s="22"/>
      <c r="O33" s="22"/>
      <c r="P33" s="22"/>
    </row>
    <row r="34" spans="1:16" ht="39" customHeight="1" x14ac:dyDescent="0.15">
      <c r="A34" s="22"/>
      <c r="B34" s="31"/>
      <c r="C34" s="1179" t="s">
        <v>499</v>
      </c>
      <c r="D34" s="1179"/>
      <c r="E34" s="1180"/>
      <c r="F34" s="32" t="s">
        <v>500</v>
      </c>
      <c r="G34" s="33" t="s">
        <v>501</v>
      </c>
      <c r="H34" s="33" t="s">
        <v>502</v>
      </c>
      <c r="I34" s="33" t="s">
        <v>503</v>
      </c>
      <c r="J34" s="34" t="s">
        <v>504</v>
      </c>
      <c r="K34" s="22"/>
      <c r="L34" s="22"/>
      <c r="M34" s="22"/>
      <c r="N34" s="22"/>
      <c r="O34" s="22"/>
      <c r="P34" s="22"/>
    </row>
    <row r="35" spans="1:16" ht="39" customHeight="1" x14ac:dyDescent="0.15">
      <c r="A35" s="22"/>
      <c r="B35" s="35"/>
      <c r="C35" s="1173" t="s">
        <v>505</v>
      </c>
      <c r="D35" s="1174"/>
      <c r="E35" s="1175"/>
      <c r="F35" s="36">
        <v>4.91</v>
      </c>
      <c r="G35" s="37">
        <v>4.2</v>
      </c>
      <c r="H35" s="37">
        <v>3.03</v>
      </c>
      <c r="I35" s="37">
        <v>3.29</v>
      </c>
      <c r="J35" s="38">
        <v>9.8000000000000007</v>
      </c>
      <c r="K35" s="22"/>
      <c r="L35" s="22"/>
      <c r="M35" s="22"/>
      <c r="N35" s="22"/>
      <c r="O35" s="22"/>
      <c r="P35" s="22"/>
    </row>
    <row r="36" spans="1:16" ht="39" customHeight="1" x14ac:dyDescent="0.15">
      <c r="A36" s="22"/>
      <c r="B36" s="35"/>
      <c r="C36" s="1173" t="s">
        <v>506</v>
      </c>
      <c r="D36" s="1174"/>
      <c r="E36" s="1175"/>
      <c r="F36" s="36">
        <v>5.95</v>
      </c>
      <c r="G36" s="37">
        <v>4.3499999999999996</v>
      </c>
      <c r="H36" s="37">
        <v>4.22</v>
      </c>
      <c r="I36" s="37">
        <v>4.33</v>
      </c>
      <c r="J36" s="38">
        <v>3.88</v>
      </c>
      <c r="K36" s="22"/>
      <c r="L36" s="22"/>
      <c r="M36" s="22"/>
      <c r="N36" s="22"/>
      <c r="O36" s="22"/>
      <c r="P36" s="22"/>
    </row>
    <row r="37" spans="1:16" ht="39" customHeight="1" x14ac:dyDescent="0.15">
      <c r="A37" s="22"/>
      <c r="B37" s="35"/>
      <c r="C37" s="1173" t="s">
        <v>507</v>
      </c>
      <c r="D37" s="1174"/>
      <c r="E37" s="1175"/>
      <c r="F37" s="36">
        <v>2.65</v>
      </c>
      <c r="G37" s="37">
        <v>2.57</v>
      </c>
      <c r="H37" s="37">
        <v>2.79</v>
      </c>
      <c r="I37" s="37">
        <v>3.09</v>
      </c>
      <c r="J37" s="38">
        <v>3.16</v>
      </c>
      <c r="K37" s="22"/>
      <c r="L37" s="22"/>
      <c r="M37" s="22"/>
      <c r="N37" s="22"/>
      <c r="O37" s="22"/>
      <c r="P37" s="22"/>
    </row>
    <row r="38" spans="1:16" ht="39" customHeight="1" x14ac:dyDescent="0.15">
      <c r="A38" s="22"/>
      <c r="B38" s="35"/>
      <c r="C38" s="1173" t="s">
        <v>508</v>
      </c>
      <c r="D38" s="1174"/>
      <c r="E38" s="1175"/>
      <c r="F38" s="36" t="s">
        <v>450</v>
      </c>
      <c r="G38" s="37" t="s">
        <v>450</v>
      </c>
      <c r="H38" s="37">
        <v>0.15</v>
      </c>
      <c r="I38" s="37">
        <v>0.16</v>
      </c>
      <c r="J38" s="38">
        <v>1.02</v>
      </c>
      <c r="K38" s="22"/>
      <c r="L38" s="22"/>
      <c r="M38" s="22"/>
      <c r="N38" s="22"/>
      <c r="O38" s="22"/>
      <c r="P38" s="22"/>
    </row>
    <row r="39" spans="1:16" ht="39" customHeight="1" x14ac:dyDescent="0.15">
      <c r="A39" s="22"/>
      <c r="B39" s="35"/>
      <c r="C39" s="1173" t="s">
        <v>509</v>
      </c>
      <c r="D39" s="1174"/>
      <c r="E39" s="1175"/>
      <c r="F39" s="36">
        <v>1.87</v>
      </c>
      <c r="G39" s="37">
        <v>1.27</v>
      </c>
      <c r="H39" s="37">
        <v>0.42</v>
      </c>
      <c r="I39" s="37">
        <v>0.27</v>
      </c>
      <c r="J39" s="38">
        <v>0.84</v>
      </c>
      <c r="K39" s="22"/>
      <c r="L39" s="22"/>
      <c r="M39" s="22"/>
      <c r="N39" s="22"/>
      <c r="O39" s="22"/>
      <c r="P39" s="22"/>
    </row>
    <row r="40" spans="1:16" ht="39" customHeight="1" x14ac:dyDescent="0.15">
      <c r="A40" s="22"/>
      <c r="B40" s="35"/>
      <c r="C40" s="1173" t="s">
        <v>510</v>
      </c>
      <c r="D40" s="1174"/>
      <c r="E40" s="1175"/>
      <c r="F40" s="36">
        <v>4.04</v>
      </c>
      <c r="G40" s="37">
        <v>4.03</v>
      </c>
      <c r="H40" s="37">
        <v>0.28000000000000003</v>
      </c>
      <c r="I40" s="37">
        <v>0.38</v>
      </c>
      <c r="J40" s="38">
        <v>0.64</v>
      </c>
      <c r="K40" s="22"/>
      <c r="L40" s="22"/>
      <c r="M40" s="22"/>
      <c r="N40" s="22"/>
      <c r="O40" s="22"/>
      <c r="P40" s="22"/>
    </row>
    <row r="41" spans="1:16" ht="39" customHeight="1" x14ac:dyDescent="0.15">
      <c r="A41" s="22"/>
      <c r="B41" s="35"/>
      <c r="C41" s="1173" t="s">
        <v>511</v>
      </c>
      <c r="D41" s="1174"/>
      <c r="E41" s="1175"/>
      <c r="F41" s="36">
        <v>0.13</v>
      </c>
      <c r="G41" s="37">
        <v>0.13</v>
      </c>
      <c r="H41" s="37">
        <v>0.14000000000000001</v>
      </c>
      <c r="I41" s="37">
        <v>0.13</v>
      </c>
      <c r="J41" s="38">
        <v>0.14000000000000001</v>
      </c>
      <c r="K41" s="22"/>
      <c r="L41" s="22"/>
      <c r="M41" s="22"/>
      <c r="N41" s="22"/>
      <c r="O41" s="22"/>
      <c r="P41" s="22"/>
    </row>
    <row r="42" spans="1:16" ht="39" customHeight="1" x14ac:dyDescent="0.15">
      <c r="A42" s="22"/>
      <c r="B42" s="39"/>
      <c r="C42" s="1173" t="s">
        <v>512</v>
      </c>
      <c r="D42" s="1174"/>
      <c r="E42" s="1175"/>
      <c r="F42" s="36" t="s">
        <v>450</v>
      </c>
      <c r="G42" s="37" t="s">
        <v>450</v>
      </c>
      <c r="H42" s="37" t="s">
        <v>450</v>
      </c>
      <c r="I42" s="37" t="s">
        <v>450</v>
      </c>
      <c r="J42" s="38" t="s">
        <v>450</v>
      </c>
      <c r="K42" s="22"/>
      <c r="L42" s="22"/>
      <c r="M42" s="22"/>
      <c r="N42" s="22"/>
      <c r="O42" s="22"/>
      <c r="P42" s="22"/>
    </row>
    <row r="43" spans="1:16" ht="39" customHeight="1" thickBot="1" x14ac:dyDescent="0.2">
      <c r="A43" s="22"/>
      <c r="B43" s="40"/>
      <c r="C43" s="1176" t="s">
        <v>513</v>
      </c>
      <c r="D43" s="1177"/>
      <c r="E43" s="1178"/>
      <c r="F43" s="41">
        <v>0.91</v>
      </c>
      <c r="G43" s="42">
        <v>1.1100000000000001</v>
      </c>
      <c r="H43" s="42">
        <v>0.12</v>
      </c>
      <c r="I43" s="42">
        <v>0.56999999999999995</v>
      </c>
      <c r="J43" s="43">
        <v>0.12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7GdkB1RLC9qGhynpYP4BJd8/Ovrsf0LNyjlsllRVZyw079rE/T+VrJZg+EPJdgzZldPVP6fqEngQ/haLvXFXvA==" saltValue="KIroAqxVu1pAik/Q60Ahh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491</v>
      </c>
      <c r="L44" s="56" t="s">
        <v>492</v>
      </c>
      <c r="M44" s="56" t="s">
        <v>493</v>
      </c>
      <c r="N44" s="56" t="s">
        <v>494</v>
      </c>
      <c r="O44" s="57" t="s">
        <v>495</v>
      </c>
      <c r="P44" s="48"/>
      <c r="Q44" s="48"/>
      <c r="R44" s="48"/>
      <c r="S44" s="48"/>
      <c r="T44" s="48"/>
      <c r="U44" s="48"/>
    </row>
    <row r="45" spans="1:21" ht="30.75" customHeight="1" x14ac:dyDescent="0.15">
      <c r="A45" s="48"/>
      <c r="B45" s="1199" t="s">
        <v>10</v>
      </c>
      <c r="C45" s="1200"/>
      <c r="D45" s="58"/>
      <c r="E45" s="1205" t="s">
        <v>11</v>
      </c>
      <c r="F45" s="1205"/>
      <c r="G45" s="1205"/>
      <c r="H45" s="1205"/>
      <c r="I45" s="1205"/>
      <c r="J45" s="1206"/>
      <c r="K45" s="59">
        <v>6195</v>
      </c>
      <c r="L45" s="60">
        <v>6698</v>
      </c>
      <c r="M45" s="60">
        <v>6869</v>
      </c>
      <c r="N45" s="60">
        <v>6901</v>
      </c>
      <c r="O45" s="61">
        <v>7005</v>
      </c>
      <c r="P45" s="48"/>
      <c r="Q45" s="48"/>
      <c r="R45" s="48"/>
      <c r="S45" s="48"/>
      <c r="T45" s="48"/>
      <c r="U45" s="48"/>
    </row>
    <row r="46" spans="1:21" ht="30.75" customHeight="1" x14ac:dyDescent="0.15">
      <c r="A46" s="48"/>
      <c r="B46" s="1201"/>
      <c r="C46" s="1202"/>
      <c r="D46" s="62"/>
      <c r="E46" s="1183" t="s">
        <v>12</v>
      </c>
      <c r="F46" s="1183"/>
      <c r="G46" s="1183"/>
      <c r="H46" s="1183"/>
      <c r="I46" s="1183"/>
      <c r="J46" s="1184"/>
      <c r="K46" s="63" t="s">
        <v>450</v>
      </c>
      <c r="L46" s="64" t="s">
        <v>450</v>
      </c>
      <c r="M46" s="64" t="s">
        <v>450</v>
      </c>
      <c r="N46" s="64" t="s">
        <v>450</v>
      </c>
      <c r="O46" s="65" t="s">
        <v>450</v>
      </c>
      <c r="P46" s="48"/>
      <c r="Q46" s="48"/>
      <c r="R46" s="48"/>
      <c r="S46" s="48"/>
      <c r="T46" s="48"/>
      <c r="U46" s="48"/>
    </row>
    <row r="47" spans="1:21" ht="30.75" customHeight="1" x14ac:dyDescent="0.15">
      <c r="A47" s="48"/>
      <c r="B47" s="1201"/>
      <c r="C47" s="1202"/>
      <c r="D47" s="62"/>
      <c r="E47" s="1183" t="s">
        <v>13</v>
      </c>
      <c r="F47" s="1183"/>
      <c r="G47" s="1183"/>
      <c r="H47" s="1183"/>
      <c r="I47" s="1183"/>
      <c r="J47" s="1184"/>
      <c r="K47" s="63" t="s">
        <v>450</v>
      </c>
      <c r="L47" s="64" t="s">
        <v>450</v>
      </c>
      <c r="M47" s="64" t="s">
        <v>450</v>
      </c>
      <c r="N47" s="64" t="s">
        <v>450</v>
      </c>
      <c r="O47" s="65" t="s">
        <v>450</v>
      </c>
      <c r="P47" s="48"/>
      <c r="Q47" s="48"/>
      <c r="R47" s="48"/>
      <c r="S47" s="48"/>
      <c r="T47" s="48"/>
      <c r="U47" s="48"/>
    </row>
    <row r="48" spans="1:21" ht="30.75" customHeight="1" x14ac:dyDescent="0.15">
      <c r="A48" s="48"/>
      <c r="B48" s="1201"/>
      <c r="C48" s="1202"/>
      <c r="D48" s="62"/>
      <c r="E48" s="1183" t="s">
        <v>14</v>
      </c>
      <c r="F48" s="1183"/>
      <c r="G48" s="1183"/>
      <c r="H48" s="1183"/>
      <c r="I48" s="1183"/>
      <c r="J48" s="1184"/>
      <c r="K48" s="63">
        <v>478</v>
      </c>
      <c r="L48" s="64">
        <v>503</v>
      </c>
      <c r="M48" s="64">
        <v>510</v>
      </c>
      <c r="N48" s="64">
        <v>478</v>
      </c>
      <c r="O48" s="65">
        <v>518</v>
      </c>
      <c r="P48" s="48"/>
      <c r="Q48" s="48"/>
      <c r="R48" s="48"/>
      <c r="S48" s="48"/>
      <c r="T48" s="48"/>
      <c r="U48" s="48"/>
    </row>
    <row r="49" spans="1:21" ht="30.75" customHeight="1" x14ac:dyDescent="0.15">
      <c r="A49" s="48"/>
      <c r="B49" s="1201"/>
      <c r="C49" s="1202"/>
      <c r="D49" s="62"/>
      <c r="E49" s="1183" t="s">
        <v>15</v>
      </c>
      <c r="F49" s="1183"/>
      <c r="G49" s="1183"/>
      <c r="H49" s="1183"/>
      <c r="I49" s="1183"/>
      <c r="J49" s="1184"/>
      <c r="K49" s="63">
        <v>27</v>
      </c>
      <c r="L49" s="64">
        <v>4</v>
      </c>
      <c r="M49" s="64">
        <v>17</v>
      </c>
      <c r="N49" s="64">
        <v>40</v>
      </c>
      <c r="O49" s="65">
        <v>88</v>
      </c>
      <c r="P49" s="48"/>
      <c r="Q49" s="48"/>
      <c r="R49" s="48"/>
      <c r="S49" s="48"/>
      <c r="T49" s="48"/>
      <c r="U49" s="48"/>
    </row>
    <row r="50" spans="1:21" ht="30.75" customHeight="1" x14ac:dyDescent="0.15">
      <c r="A50" s="48"/>
      <c r="B50" s="1201"/>
      <c r="C50" s="1202"/>
      <c r="D50" s="62"/>
      <c r="E50" s="1183" t="s">
        <v>16</v>
      </c>
      <c r="F50" s="1183"/>
      <c r="G50" s="1183"/>
      <c r="H50" s="1183"/>
      <c r="I50" s="1183"/>
      <c r="J50" s="1184"/>
      <c r="K50" s="63">
        <v>116</v>
      </c>
      <c r="L50" s="64">
        <v>75</v>
      </c>
      <c r="M50" s="64">
        <v>60</v>
      </c>
      <c r="N50" s="64">
        <v>35</v>
      </c>
      <c r="O50" s="65">
        <v>2</v>
      </c>
      <c r="P50" s="48"/>
      <c r="Q50" s="48"/>
      <c r="R50" s="48"/>
      <c r="S50" s="48"/>
      <c r="T50" s="48"/>
      <c r="U50" s="48"/>
    </row>
    <row r="51" spans="1:21" ht="30.75" customHeight="1" x14ac:dyDescent="0.15">
      <c r="A51" s="48"/>
      <c r="B51" s="1203"/>
      <c r="C51" s="1204"/>
      <c r="D51" s="66"/>
      <c r="E51" s="1183" t="s">
        <v>17</v>
      </c>
      <c r="F51" s="1183"/>
      <c r="G51" s="1183"/>
      <c r="H51" s="1183"/>
      <c r="I51" s="1183"/>
      <c r="J51" s="1184"/>
      <c r="K51" s="63">
        <v>0</v>
      </c>
      <c r="L51" s="64" t="s">
        <v>450</v>
      </c>
      <c r="M51" s="64">
        <v>0</v>
      </c>
      <c r="N51" s="64">
        <v>0</v>
      </c>
      <c r="O51" s="65" t="s">
        <v>450</v>
      </c>
      <c r="P51" s="48"/>
      <c r="Q51" s="48"/>
      <c r="R51" s="48"/>
      <c r="S51" s="48"/>
      <c r="T51" s="48"/>
      <c r="U51" s="48"/>
    </row>
    <row r="52" spans="1:21" ht="30.75" customHeight="1" x14ac:dyDescent="0.15">
      <c r="A52" s="48"/>
      <c r="B52" s="1181" t="s">
        <v>18</v>
      </c>
      <c r="C52" s="1182"/>
      <c r="D52" s="66"/>
      <c r="E52" s="1183" t="s">
        <v>19</v>
      </c>
      <c r="F52" s="1183"/>
      <c r="G52" s="1183"/>
      <c r="H52" s="1183"/>
      <c r="I52" s="1183"/>
      <c r="J52" s="1184"/>
      <c r="K52" s="63">
        <v>5701</v>
      </c>
      <c r="L52" s="64">
        <v>5838</v>
      </c>
      <c r="M52" s="64">
        <v>5660</v>
      </c>
      <c r="N52" s="64">
        <v>5721</v>
      </c>
      <c r="O52" s="65">
        <v>5702</v>
      </c>
      <c r="P52" s="48"/>
      <c r="Q52" s="48"/>
      <c r="R52" s="48"/>
      <c r="S52" s="48"/>
      <c r="T52" s="48"/>
      <c r="U52" s="48"/>
    </row>
    <row r="53" spans="1:21" ht="30.75" customHeight="1" thickBot="1" x14ac:dyDescent="0.2">
      <c r="A53" s="48"/>
      <c r="B53" s="1185" t="s">
        <v>20</v>
      </c>
      <c r="C53" s="1186"/>
      <c r="D53" s="67"/>
      <c r="E53" s="1187" t="s">
        <v>21</v>
      </c>
      <c r="F53" s="1187"/>
      <c r="G53" s="1187"/>
      <c r="H53" s="1187"/>
      <c r="I53" s="1187"/>
      <c r="J53" s="1188"/>
      <c r="K53" s="68">
        <v>1115</v>
      </c>
      <c r="L53" s="69">
        <v>1442</v>
      </c>
      <c r="M53" s="69">
        <v>1796</v>
      </c>
      <c r="N53" s="69">
        <v>1733</v>
      </c>
      <c r="O53" s="70">
        <v>1911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514</v>
      </c>
      <c r="P55" s="48"/>
      <c r="Q55" s="48"/>
      <c r="R55" s="48"/>
      <c r="S55" s="48"/>
      <c r="T55" s="48"/>
      <c r="U55" s="48"/>
    </row>
    <row r="56" spans="1:21" ht="31.5" customHeight="1" thickBot="1" x14ac:dyDescent="0.2">
      <c r="A56" s="48"/>
      <c r="B56" s="76"/>
      <c r="C56" s="77"/>
      <c r="D56" s="77"/>
      <c r="E56" s="78"/>
      <c r="F56" s="78"/>
      <c r="G56" s="78"/>
      <c r="H56" s="78"/>
      <c r="I56" s="78"/>
      <c r="J56" s="79" t="s">
        <v>2</v>
      </c>
      <c r="K56" s="80" t="s">
        <v>515</v>
      </c>
      <c r="L56" s="81" t="s">
        <v>516</v>
      </c>
      <c r="M56" s="81" t="s">
        <v>517</v>
      </c>
      <c r="N56" s="81" t="s">
        <v>518</v>
      </c>
      <c r="O56" s="82" t="s">
        <v>519</v>
      </c>
      <c r="P56" s="48"/>
      <c r="Q56" s="48"/>
      <c r="R56" s="48"/>
      <c r="S56" s="48"/>
      <c r="T56" s="48"/>
      <c r="U56" s="48"/>
    </row>
    <row r="57" spans="1:21" ht="31.5" customHeight="1" x14ac:dyDescent="0.15">
      <c r="B57" s="1189" t="s">
        <v>24</v>
      </c>
      <c r="C57" s="1190"/>
      <c r="D57" s="1193" t="s">
        <v>25</v>
      </c>
      <c r="E57" s="1194"/>
      <c r="F57" s="1194"/>
      <c r="G57" s="1194"/>
      <c r="H57" s="1194"/>
      <c r="I57" s="1194"/>
      <c r="J57" s="1195"/>
      <c r="K57" s="83"/>
      <c r="L57" s="84"/>
      <c r="M57" s="84"/>
      <c r="N57" s="84"/>
      <c r="O57" s="85"/>
    </row>
    <row r="58" spans="1:21" ht="31.5" customHeight="1" thickBot="1" x14ac:dyDescent="0.2">
      <c r="B58" s="1191"/>
      <c r="C58" s="1192"/>
      <c r="D58" s="1196" t="s">
        <v>26</v>
      </c>
      <c r="E58" s="1197"/>
      <c r="F58" s="1197"/>
      <c r="G58" s="1197"/>
      <c r="H58" s="1197"/>
      <c r="I58" s="1197"/>
      <c r="J58" s="1198"/>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78GPOHoei8scj4p0W2yxQ0FMhFRGJgepKw7DySFd0GN4+yoySh0re6YLdlDsdDjYGyzv6xTSytfLPQD7ZRjfA==" saltValue="1DDnPjBOSwPYwljI3jCvV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491</v>
      </c>
      <c r="J40" s="100" t="s">
        <v>492</v>
      </c>
      <c r="K40" s="100" t="s">
        <v>493</v>
      </c>
      <c r="L40" s="100" t="s">
        <v>494</v>
      </c>
      <c r="M40" s="101" t="s">
        <v>495</v>
      </c>
    </row>
    <row r="41" spans="2:13" ht="27.75" customHeight="1" x14ac:dyDescent="0.15">
      <c r="B41" s="1219" t="s">
        <v>29</v>
      </c>
      <c r="C41" s="1220"/>
      <c r="D41" s="102"/>
      <c r="E41" s="1221" t="s">
        <v>30</v>
      </c>
      <c r="F41" s="1221"/>
      <c r="G41" s="1221"/>
      <c r="H41" s="1222"/>
      <c r="I41" s="351">
        <v>77869</v>
      </c>
      <c r="J41" s="352">
        <v>76452</v>
      </c>
      <c r="K41" s="352">
        <v>75475</v>
      </c>
      <c r="L41" s="352">
        <v>73620</v>
      </c>
      <c r="M41" s="353">
        <v>72290</v>
      </c>
    </row>
    <row r="42" spans="2:13" ht="27.75" customHeight="1" x14ac:dyDescent="0.15">
      <c r="B42" s="1209"/>
      <c r="C42" s="1210"/>
      <c r="D42" s="103"/>
      <c r="E42" s="1213" t="s">
        <v>31</v>
      </c>
      <c r="F42" s="1213"/>
      <c r="G42" s="1213"/>
      <c r="H42" s="1214"/>
      <c r="I42" s="354">
        <v>1686</v>
      </c>
      <c r="J42" s="355">
        <v>1600</v>
      </c>
      <c r="K42" s="355" t="s">
        <v>450</v>
      </c>
      <c r="L42" s="355" t="s">
        <v>450</v>
      </c>
      <c r="M42" s="356" t="s">
        <v>450</v>
      </c>
    </row>
    <row r="43" spans="2:13" ht="27.75" customHeight="1" x14ac:dyDescent="0.15">
      <c r="B43" s="1209"/>
      <c r="C43" s="1210"/>
      <c r="D43" s="103"/>
      <c r="E43" s="1213" t="s">
        <v>32</v>
      </c>
      <c r="F43" s="1213"/>
      <c r="G43" s="1213"/>
      <c r="H43" s="1214"/>
      <c r="I43" s="354">
        <v>8024</v>
      </c>
      <c r="J43" s="355">
        <v>7749</v>
      </c>
      <c r="K43" s="355">
        <v>8157</v>
      </c>
      <c r="L43" s="355">
        <v>8137</v>
      </c>
      <c r="M43" s="356">
        <v>8821</v>
      </c>
    </row>
    <row r="44" spans="2:13" ht="27.75" customHeight="1" x14ac:dyDescent="0.15">
      <c r="B44" s="1209"/>
      <c r="C44" s="1210"/>
      <c r="D44" s="103"/>
      <c r="E44" s="1213" t="s">
        <v>33</v>
      </c>
      <c r="F44" s="1213"/>
      <c r="G44" s="1213"/>
      <c r="H44" s="1214"/>
      <c r="I44" s="354">
        <v>160</v>
      </c>
      <c r="J44" s="355">
        <v>88</v>
      </c>
      <c r="K44" s="355">
        <v>32</v>
      </c>
      <c r="L44" s="355" t="s">
        <v>450</v>
      </c>
      <c r="M44" s="356" t="s">
        <v>450</v>
      </c>
    </row>
    <row r="45" spans="2:13" ht="27.75" customHeight="1" x14ac:dyDescent="0.15">
      <c r="B45" s="1209"/>
      <c r="C45" s="1210"/>
      <c r="D45" s="103"/>
      <c r="E45" s="1213" t="s">
        <v>34</v>
      </c>
      <c r="F45" s="1213"/>
      <c r="G45" s="1213"/>
      <c r="H45" s="1214"/>
      <c r="I45" s="354">
        <v>9095</v>
      </c>
      <c r="J45" s="355">
        <v>7925</v>
      </c>
      <c r="K45" s="355">
        <v>7854</v>
      </c>
      <c r="L45" s="355">
        <v>6911</v>
      </c>
      <c r="M45" s="356">
        <v>6410</v>
      </c>
    </row>
    <row r="46" spans="2:13" ht="27.75" customHeight="1" x14ac:dyDescent="0.15">
      <c r="B46" s="1209"/>
      <c r="C46" s="1210"/>
      <c r="D46" s="104"/>
      <c r="E46" s="1213" t="s">
        <v>35</v>
      </c>
      <c r="F46" s="1213"/>
      <c r="G46" s="1213"/>
      <c r="H46" s="1214"/>
      <c r="I46" s="354" t="s">
        <v>450</v>
      </c>
      <c r="J46" s="355">
        <v>1</v>
      </c>
      <c r="K46" s="355" t="s">
        <v>450</v>
      </c>
      <c r="L46" s="355" t="s">
        <v>450</v>
      </c>
      <c r="M46" s="356" t="s">
        <v>450</v>
      </c>
    </row>
    <row r="47" spans="2:13" ht="27.75" customHeight="1" x14ac:dyDescent="0.15">
      <c r="B47" s="1209"/>
      <c r="C47" s="1210"/>
      <c r="D47" s="105"/>
      <c r="E47" s="1223" t="s">
        <v>36</v>
      </c>
      <c r="F47" s="1224"/>
      <c r="G47" s="1224"/>
      <c r="H47" s="1225"/>
      <c r="I47" s="354" t="s">
        <v>450</v>
      </c>
      <c r="J47" s="355" t="s">
        <v>450</v>
      </c>
      <c r="K47" s="355" t="s">
        <v>450</v>
      </c>
      <c r="L47" s="355" t="s">
        <v>450</v>
      </c>
      <c r="M47" s="356" t="s">
        <v>450</v>
      </c>
    </row>
    <row r="48" spans="2:13" ht="27.75" customHeight="1" x14ac:dyDescent="0.15">
      <c r="B48" s="1209"/>
      <c r="C48" s="1210"/>
      <c r="D48" s="103"/>
      <c r="E48" s="1213" t="s">
        <v>37</v>
      </c>
      <c r="F48" s="1213"/>
      <c r="G48" s="1213"/>
      <c r="H48" s="1214"/>
      <c r="I48" s="354" t="s">
        <v>450</v>
      </c>
      <c r="J48" s="355" t="s">
        <v>450</v>
      </c>
      <c r="K48" s="355" t="s">
        <v>450</v>
      </c>
      <c r="L48" s="355" t="s">
        <v>450</v>
      </c>
      <c r="M48" s="356" t="s">
        <v>450</v>
      </c>
    </row>
    <row r="49" spans="2:13" ht="27.75" customHeight="1" x14ac:dyDescent="0.15">
      <c r="B49" s="1211"/>
      <c r="C49" s="1212"/>
      <c r="D49" s="103"/>
      <c r="E49" s="1213" t="s">
        <v>38</v>
      </c>
      <c r="F49" s="1213"/>
      <c r="G49" s="1213"/>
      <c r="H49" s="1214"/>
      <c r="I49" s="354" t="s">
        <v>450</v>
      </c>
      <c r="J49" s="355" t="s">
        <v>450</v>
      </c>
      <c r="K49" s="355" t="s">
        <v>450</v>
      </c>
      <c r="L49" s="355" t="s">
        <v>450</v>
      </c>
      <c r="M49" s="356" t="s">
        <v>450</v>
      </c>
    </row>
    <row r="50" spans="2:13" ht="27.75" customHeight="1" x14ac:dyDescent="0.15">
      <c r="B50" s="1207" t="s">
        <v>39</v>
      </c>
      <c r="C50" s="1208"/>
      <c r="D50" s="106"/>
      <c r="E50" s="1213" t="s">
        <v>40</v>
      </c>
      <c r="F50" s="1213"/>
      <c r="G50" s="1213"/>
      <c r="H50" s="1214"/>
      <c r="I50" s="354">
        <v>21587</v>
      </c>
      <c r="J50" s="355">
        <v>22403</v>
      </c>
      <c r="K50" s="355">
        <v>23549</v>
      </c>
      <c r="L50" s="355">
        <v>23436</v>
      </c>
      <c r="M50" s="356">
        <v>25985</v>
      </c>
    </row>
    <row r="51" spans="2:13" ht="27.75" customHeight="1" x14ac:dyDescent="0.15">
      <c r="B51" s="1209"/>
      <c r="C51" s="1210"/>
      <c r="D51" s="103"/>
      <c r="E51" s="1213" t="s">
        <v>41</v>
      </c>
      <c r="F51" s="1213"/>
      <c r="G51" s="1213"/>
      <c r="H51" s="1214"/>
      <c r="I51" s="354">
        <v>5567</v>
      </c>
      <c r="J51" s="355">
        <v>5354</v>
      </c>
      <c r="K51" s="355">
        <v>3523</v>
      </c>
      <c r="L51" s="355">
        <v>3218</v>
      </c>
      <c r="M51" s="356">
        <v>2946</v>
      </c>
    </row>
    <row r="52" spans="2:13" ht="27.75" customHeight="1" x14ac:dyDescent="0.15">
      <c r="B52" s="1211"/>
      <c r="C52" s="1212"/>
      <c r="D52" s="103"/>
      <c r="E52" s="1213" t="s">
        <v>42</v>
      </c>
      <c r="F52" s="1213"/>
      <c r="G52" s="1213"/>
      <c r="H52" s="1214"/>
      <c r="I52" s="354">
        <v>62057</v>
      </c>
      <c r="J52" s="355">
        <v>60614</v>
      </c>
      <c r="K52" s="355">
        <v>59711</v>
      </c>
      <c r="L52" s="355">
        <v>58619</v>
      </c>
      <c r="M52" s="356">
        <v>58110</v>
      </c>
    </row>
    <row r="53" spans="2:13" ht="27.75" customHeight="1" thickBot="1" x14ac:dyDescent="0.2">
      <c r="B53" s="1215" t="s">
        <v>43</v>
      </c>
      <c r="C53" s="1216"/>
      <c r="D53" s="107"/>
      <c r="E53" s="1217" t="s">
        <v>44</v>
      </c>
      <c r="F53" s="1217"/>
      <c r="G53" s="1217"/>
      <c r="H53" s="1218"/>
      <c r="I53" s="357">
        <v>7624</v>
      </c>
      <c r="J53" s="358">
        <v>5445</v>
      </c>
      <c r="K53" s="358">
        <v>4735</v>
      </c>
      <c r="L53" s="358">
        <v>3394</v>
      </c>
      <c r="M53" s="359">
        <v>479</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TfSIAOV9gTXYdl1dEa7BYwFo/TXZsCcw+mV77l3/D/I3+jZV9bgAMp1z13+lsg4v9b38EfhmVpQUYXuzcmC9zQ==" saltValue="co0LJJGVN+fKORdWkFqSB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493</v>
      </c>
      <c r="G54" s="116" t="s">
        <v>494</v>
      </c>
      <c r="H54" s="117" t="s">
        <v>495</v>
      </c>
    </row>
    <row r="55" spans="2:8" ht="52.5" customHeight="1" x14ac:dyDescent="0.15">
      <c r="B55" s="118"/>
      <c r="C55" s="1234" t="s">
        <v>47</v>
      </c>
      <c r="D55" s="1234"/>
      <c r="E55" s="1235"/>
      <c r="F55" s="119">
        <v>8627</v>
      </c>
      <c r="G55" s="119">
        <v>8487</v>
      </c>
      <c r="H55" s="120">
        <v>9095</v>
      </c>
    </row>
    <row r="56" spans="2:8" ht="52.5" customHeight="1" x14ac:dyDescent="0.15">
      <c r="B56" s="121"/>
      <c r="C56" s="1236" t="s">
        <v>48</v>
      </c>
      <c r="D56" s="1236"/>
      <c r="E56" s="1237"/>
      <c r="F56" s="122">
        <v>7476</v>
      </c>
      <c r="G56" s="122">
        <v>6795</v>
      </c>
      <c r="H56" s="123">
        <v>7361</v>
      </c>
    </row>
    <row r="57" spans="2:8" ht="53.25" customHeight="1" x14ac:dyDescent="0.15">
      <c r="B57" s="121"/>
      <c r="C57" s="1238" t="s">
        <v>49</v>
      </c>
      <c r="D57" s="1238"/>
      <c r="E57" s="1239"/>
      <c r="F57" s="124">
        <v>8167</v>
      </c>
      <c r="G57" s="124">
        <v>9015</v>
      </c>
      <c r="H57" s="125">
        <v>9933</v>
      </c>
    </row>
    <row r="58" spans="2:8" ht="45.75" customHeight="1" x14ac:dyDescent="0.15">
      <c r="B58" s="126"/>
      <c r="C58" s="1226" t="s">
        <v>533</v>
      </c>
      <c r="D58" s="1227"/>
      <c r="E58" s="1228"/>
      <c r="F58" s="127">
        <v>4000</v>
      </c>
      <c r="G58" s="127">
        <v>4000</v>
      </c>
      <c r="H58" s="128">
        <v>4000</v>
      </c>
    </row>
    <row r="59" spans="2:8" ht="45.75" customHeight="1" x14ac:dyDescent="0.15">
      <c r="B59" s="126"/>
      <c r="C59" s="1226" t="s">
        <v>534</v>
      </c>
      <c r="D59" s="1227"/>
      <c r="E59" s="1228"/>
      <c r="F59" s="127">
        <v>859</v>
      </c>
      <c r="G59" s="127">
        <v>1742</v>
      </c>
      <c r="H59" s="128">
        <v>2687</v>
      </c>
    </row>
    <row r="60" spans="2:8" ht="45.75" customHeight="1" x14ac:dyDescent="0.15">
      <c r="B60" s="126"/>
      <c r="C60" s="1226" t="s">
        <v>537</v>
      </c>
      <c r="D60" s="1227"/>
      <c r="E60" s="1228"/>
      <c r="F60" s="127">
        <v>2677</v>
      </c>
      <c r="G60" s="127">
        <v>2669</v>
      </c>
      <c r="H60" s="128">
        <v>2624</v>
      </c>
    </row>
    <row r="61" spans="2:8" ht="45.75" customHeight="1" x14ac:dyDescent="0.15">
      <c r="B61" s="126"/>
      <c r="C61" s="1226" t="s">
        <v>535</v>
      </c>
      <c r="D61" s="1227"/>
      <c r="E61" s="1228"/>
      <c r="F61" s="127">
        <v>270</v>
      </c>
      <c r="G61" s="127">
        <v>273</v>
      </c>
      <c r="H61" s="128">
        <v>275</v>
      </c>
    </row>
    <row r="62" spans="2:8" ht="45.75" customHeight="1" thickBot="1" x14ac:dyDescent="0.2">
      <c r="B62" s="129"/>
      <c r="C62" s="1229" t="s">
        <v>536</v>
      </c>
      <c r="D62" s="1230"/>
      <c r="E62" s="1231"/>
      <c r="F62" s="130">
        <v>107</v>
      </c>
      <c r="G62" s="130">
        <v>113</v>
      </c>
      <c r="H62" s="131">
        <v>116</v>
      </c>
    </row>
    <row r="63" spans="2:8" ht="52.5" customHeight="1" thickBot="1" x14ac:dyDescent="0.2">
      <c r="B63" s="132"/>
      <c r="C63" s="1232" t="s">
        <v>50</v>
      </c>
      <c r="D63" s="1232"/>
      <c r="E63" s="1233"/>
      <c r="F63" s="133">
        <v>24271</v>
      </c>
      <c r="G63" s="133">
        <v>24297</v>
      </c>
      <c r="H63" s="134">
        <v>26389</v>
      </c>
    </row>
    <row r="64" spans="2:8" x14ac:dyDescent="0.15"/>
  </sheetData>
  <sheetProtection algorithmName="SHA-512" hashValue="jtS8Xtbm09jvryztKAoCyXtkq0BtfdKUW38uTRIMqnWCIzVDqkmFZAiSXGLp0BYHwV+0ogwjZSrHK+ARFZZ77A==" saltValue="vHLL7rD1ZbzC/vMomQWCn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488</v>
      </c>
      <c r="G2" s="148"/>
      <c r="H2" s="149"/>
    </row>
    <row r="3" spans="1:8" x14ac:dyDescent="0.15">
      <c r="A3" s="145" t="s">
        <v>481</v>
      </c>
      <c r="B3" s="150"/>
      <c r="C3" s="151"/>
      <c r="D3" s="152">
        <v>82943</v>
      </c>
      <c r="E3" s="153"/>
      <c r="F3" s="154">
        <v>42651</v>
      </c>
      <c r="G3" s="155"/>
      <c r="H3" s="156"/>
    </row>
    <row r="4" spans="1:8" x14ac:dyDescent="0.15">
      <c r="A4" s="157"/>
      <c r="B4" s="158"/>
      <c r="C4" s="159"/>
      <c r="D4" s="160">
        <v>54715</v>
      </c>
      <c r="E4" s="161"/>
      <c r="F4" s="162">
        <v>22675</v>
      </c>
      <c r="G4" s="163"/>
      <c r="H4" s="164"/>
    </row>
    <row r="5" spans="1:8" x14ac:dyDescent="0.15">
      <c r="A5" s="145" t="s">
        <v>483</v>
      </c>
      <c r="B5" s="150"/>
      <c r="C5" s="151"/>
      <c r="D5" s="152">
        <v>41256</v>
      </c>
      <c r="E5" s="153"/>
      <c r="F5" s="154">
        <v>43226</v>
      </c>
      <c r="G5" s="155"/>
      <c r="H5" s="156"/>
    </row>
    <row r="6" spans="1:8" x14ac:dyDescent="0.15">
      <c r="A6" s="157"/>
      <c r="B6" s="158"/>
      <c r="C6" s="159"/>
      <c r="D6" s="160">
        <v>30085</v>
      </c>
      <c r="E6" s="161"/>
      <c r="F6" s="162">
        <v>22622</v>
      </c>
      <c r="G6" s="163"/>
      <c r="H6" s="164"/>
    </row>
    <row r="7" spans="1:8" x14ac:dyDescent="0.15">
      <c r="A7" s="145" t="s">
        <v>484</v>
      </c>
      <c r="B7" s="150"/>
      <c r="C7" s="151"/>
      <c r="D7" s="152">
        <v>57913</v>
      </c>
      <c r="E7" s="153"/>
      <c r="F7" s="154">
        <v>42836</v>
      </c>
      <c r="G7" s="155"/>
      <c r="H7" s="156"/>
    </row>
    <row r="8" spans="1:8" x14ac:dyDescent="0.15">
      <c r="A8" s="157"/>
      <c r="B8" s="158"/>
      <c r="C8" s="159"/>
      <c r="D8" s="160">
        <v>37157</v>
      </c>
      <c r="E8" s="161"/>
      <c r="F8" s="162">
        <v>22936</v>
      </c>
      <c r="G8" s="163"/>
      <c r="H8" s="164"/>
    </row>
    <row r="9" spans="1:8" x14ac:dyDescent="0.15">
      <c r="A9" s="145" t="s">
        <v>485</v>
      </c>
      <c r="B9" s="150"/>
      <c r="C9" s="151"/>
      <c r="D9" s="152">
        <v>48001</v>
      </c>
      <c r="E9" s="153"/>
      <c r="F9" s="154">
        <v>44161</v>
      </c>
      <c r="G9" s="155"/>
      <c r="H9" s="156"/>
    </row>
    <row r="10" spans="1:8" x14ac:dyDescent="0.15">
      <c r="A10" s="157"/>
      <c r="B10" s="158"/>
      <c r="C10" s="159"/>
      <c r="D10" s="160">
        <v>28913</v>
      </c>
      <c r="E10" s="161"/>
      <c r="F10" s="162">
        <v>23644</v>
      </c>
      <c r="G10" s="163"/>
      <c r="H10" s="164"/>
    </row>
    <row r="11" spans="1:8" x14ac:dyDescent="0.15">
      <c r="A11" s="145" t="s">
        <v>486</v>
      </c>
      <c r="B11" s="150"/>
      <c r="C11" s="151"/>
      <c r="D11" s="152">
        <v>47440</v>
      </c>
      <c r="E11" s="153"/>
      <c r="F11" s="154">
        <v>43955</v>
      </c>
      <c r="G11" s="155"/>
      <c r="H11" s="156"/>
    </row>
    <row r="12" spans="1:8" x14ac:dyDescent="0.15">
      <c r="A12" s="157"/>
      <c r="B12" s="158"/>
      <c r="C12" s="165"/>
      <c r="D12" s="160">
        <v>33620</v>
      </c>
      <c r="E12" s="161"/>
      <c r="F12" s="162">
        <v>21318</v>
      </c>
      <c r="G12" s="163"/>
      <c r="H12" s="164"/>
    </row>
    <row r="13" spans="1:8" x14ac:dyDescent="0.15">
      <c r="A13" s="145"/>
      <c r="B13" s="150"/>
      <c r="C13" s="166"/>
      <c r="D13" s="167">
        <v>55511</v>
      </c>
      <c r="E13" s="168"/>
      <c r="F13" s="169">
        <v>43366</v>
      </c>
      <c r="G13" s="170"/>
      <c r="H13" s="156"/>
    </row>
    <row r="14" spans="1:8" x14ac:dyDescent="0.15">
      <c r="A14" s="157"/>
      <c r="B14" s="158"/>
      <c r="C14" s="159"/>
      <c r="D14" s="160">
        <v>36898</v>
      </c>
      <c r="E14" s="161"/>
      <c r="F14" s="162">
        <v>22639</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4.92</v>
      </c>
      <c r="C19" s="171">
        <f>ROUND(VALUE(SUBSTITUTE(実質収支比率等に係る経年分析!G$48,"▲","-")),2)</f>
        <v>4.22</v>
      </c>
      <c r="D19" s="171">
        <f>ROUND(VALUE(SUBSTITUTE(実質収支比率等に係る経年分析!H$48,"▲","-")),2)</f>
        <v>3.05</v>
      </c>
      <c r="E19" s="171">
        <f>ROUND(VALUE(SUBSTITUTE(実質収支比率等に係る経年分析!I$48,"▲","-")),2)</f>
        <v>3.41</v>
      </c>
      <c r="F19" s="171">
        <f>ROUND(VALUE(SUBSTITUTE(実質収支比率等に係る経年分析!J$48,"▲","-")),2)</f>
        <v>9.81</v>
      </c>
    </row>
    <row r="20" spans="1:11" x14ac:dyDescent="0.15">
      <c r="A20" s="171" t="s">
        <v>54</v>
      </c>
      <c r="B20" s="171">
        <f>ROUND(VALUE(SUBSTITUTE(実質収支比率等に係る経年分析!F$47,"▲","-")),2)</f>
        <v>25.1</v>
      </c>
      <c r="C20" s="171">
        <f>ROUND(VALUE(SUBSTITUTE(実質収支比率等に係る経年分析!G$47,"▲","-")),2)</f>
        <v>24.96</v>
      </c>
      <c r="D20" s="171">
        <f>ROUND(VALUE(SUBSTITUTE(実質収支比率等に係る経年分析!H$47,"▲","-")),2)</f>
        <v>26.51</v>
      </c>
      <c r="E20" s="171">
        <f>ROUND(VALUE(SUBSTITUTE(実質収支比率等に係る経年分析!I$47,"▲","-")),2)</f>
        <v>25.67</v>
      </c>
      <c r="F20" s="171">
        <f>ROUND(VALUE(SUBSTITUTE(実質収支比率等に係る経年分析!J$47,"▲","-")),2)</f>
        <v>26.42</v>
      </c>
    </row>
    <row r="21" spans="1:11" x14ac:dyDescent="0.15">
      <c r="A21" s="171" t="s">
        <v>55</v>
      </c>
      <c r="B21" s="171">
        <f>IF(ISNUMBER(VALUE(SUBSTITUTE(実質収支比率等に係る経年分析!F$49,"▲","-"))),ROUND(VALUE(SUBSTITUTE(実質収支比率等に係る経年分析!F$49,"▲","-")),2),NA())</f>
        <v>0.81</v>
      </c>
      <c r="C21" s="171">
        <f>IF(ISNUMBER(VALUE(SUBSTITUTE(実質収支比率等に係る経年分析!G$49,"▲","-"))),ROUND(VALUE(SUBSTITUTE(実質収支比率等に係る経年分析!G$49,"▲","-")),2),NA())</f>
        <v>-2.04</v>
      </c>
      <c r="D21" s="171">
        <f>IF(ISNUMBER(VALUE(SUBSTITUTE(実質収支比率等に係る経年分析!H$49,"▲","-"))),ROUND(VALUE(SUBSTITUTE(実質収支比率等に係る経年分析!H$49,"▲","-")),2),NA())</f>
        <v>-1.03</v>
      </c>
      <c r="E21" s="171">
        <f>IF(ISNUMBER(VALUE(SUBSTITUTE(実質収支比率等に係る経年分析!I$49,"▲","-"))),ROUND(VALUE(SUBSTITUTE(実質収支比率等に係る経年分析!I$49,"▲","-")),2),NA())</f>
        <v>-1.51</v>
      </c>
      <c r="F21" s="171">
        <f>IF(ISNUMBER(VALUE(SUBSTITUTE(実質収支比率等に係る経年分析!J$49,"▲","-"))),ROUND(VALUE(SUBSTITUTE(実質収支比率等に係る経年分析!J$49,"▲","-")),2),NA())</f>
        <v>6.72</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0.91</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1.1100000000000001</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0.12</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0.56999999999999995</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0.12</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0.13</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0.13</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0.14000000000000001</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0.13</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0.14000000000000001</v>
      </c>
    </row>
    <row r="30" spans="1:11" x14ac:dyDescent="0.15">
      <c r="A30" s="172" t="str">
        <f>IF(連結実質赤字比率に係る赤字・黒字の構成分析!C$40="",NA(),連結実質赤字比率に係る赤字・黒字の構成分析!C$40)</f>
        <v>工業用地造成事業特別会計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4.04</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4.03</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0.28000000000000003</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0.38</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0.64</v>
      </c>
    </row>
    <row r="31" spans="1:11" x14ac:dyDescent="0.15">
      <c r="A31" s="172" t="str">
        <f>IF(連結実質赤字比率に係る赤字・黒字の構成分析!C$39="",NA(),連結実質赤字比率に係る赤字・黒字の構成分析!C$39)</f>
        <v>国民健康保険特別会計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1.87</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1.27</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0.42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0.27</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0.84</v>
      </c>
    </row>
    <row r="32" spans="1:11" x14ac:dyDescent="0.15">
      <c r="A32" s="172" t="str">
        <f>IF(連結実質赤字比率に係る赤字・黒字の構成分析!C$38="",NA(),連結実質赤字比率に係る赤字・黒字の構成分析!C$38)</f>
        <v>介護保険特別会計</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#VALUE!</v>
      </c>
      <c r="E32" s="172" t="e">
        <f>IF(ROUND(VALUE(SUBSTITUTE(連結実質赤字比率に係る赤字・黒字の構成分析!G$38,"▲", "-")), 2) &gt;= 0, ABS(ROUND(VALUE(SUBSTITUTE(連結実質赤字比率に係る赤字・黒字の構成分析!G$38,"▲", "-")), 2)), NA())</f>
        <v>#VALUE!</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0.15</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0.16</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1.02</v>
      </c>
    </row>
    <row r="33" spans="1:16" x14ac:dyDescent="0.15">
      <c r="A33" s="172" t="str">
        <f>IF(連結実質赤字比率に係る赤字・黒字の構成分析!C$37="",NA(),連結実質赤字比率に係る赤字・黒字の構成分析!C$37)</f>
        <v>下水道事業会計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2.65</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2.57</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2.79</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3.09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3.16</v>
      </c>
    </row>
    <row r="34" spans="1:16" x14ac:dyDescent="0.15">
      <c r="A34" s="172" t="str">
        <f>IF(連結実質赤字比率に係る赤字・黒字の構成分析!C$36="",NA(),連結実質赤字比率に係る赤字・黒字の構成分析!C$36)</f>
        <v>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5.95</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4.3499999999999996</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4.22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4.33</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3.88</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4.91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4.2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3.03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3.29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9.8000000000000007</v>
      </c>
    </row>
    <row r="36" spans="1:16" x14ac:dyDescent="0.15">
      <c r="A36" s="172" t="str">
        <f>IF(連結実質赤字比率に係る赤字・黒字の構成分析!C$34="",NA(),連結実質赤字比率に係る赤字・黒字の構成分析!C$34)</f>
        <v>小型自動車競走事業特別会計</v>
      </c>
      <c r="B36" s="172">
        <f>IF(ROUND(VALUE(SUBSTITUTE(連結実質赤字比率に係る赤字・黒字の構成分析!F$34,"▲", "-")), 2) &lt; 0, ABS(ROUND(VALUE(SUBSTITUTE(連結実質赤字比率に係る赤字・黒字の構成分析!F$34,"▲", "-")), 2)), NA())</f>
        <v>4.45</v>
      </c>
      <c r="C36" s="172" t="e">
        <f>IF(ROUND(VALUE(SUBSTITUTE(連結実質赤字比率に係る赤字・黒字の構成分析!F$34,"▲", "-")), 2) &gt;= 0, ABS(ROUND(VALUE(SUBSTITUTE(連結実質赤字比率に係る赤字・黒字の構成分析!F$34,"▲", "-")), 2)), NA())</f>
        <v>#N/A</v>
      </c>
      <c r="D36" s="172">
        <f>IF(ROUND(VALUE(SUBSTITUTE(連結実質赤字比率に係る赤字・黒字の構成分析!G$34,"▲", "-")), 2) &lt; 0, ABS(ROUND(VALUE(SUBSTITUTE(連結実質赤字比率に係る赤字・黒字の構成分析!G$34,"▲", "-")), 2)), NA())</f>
        <v>4.2300000000000004</v>
      </c>
      <c r="E36" s="172" t="e">
        <f>IF(ROUND(VALUE(SUBSTITUTE(連結実質赤字比率に係る赤字・黒字の構成分析!G$34,"▲", "-")), 2) &gt;= 0, ABS(ROUND(VALUE(SUBSTITUTE(連結実質赤字比率に係る赤字・黒字の構成分析!G$34,"▲", "-")), 2)), NA())</f>
        <v>#N/A</v>
      </c>
      <c r="F36" s="172">
        <f>IF(ROUND(VALUE(SUBSTITUTE(連結実質赤字比率に係る赤字・黒字の構成分析!H$34,"▲", "-")), 2) &lt; 0, ABS(ROUND(VALUE(SUBSTITUTE(連結実質赤字比率に係る赤字・黒字の構成分析!H$34,"▲", "-")), 2)), NA())</f>
        <v>4.05</v>
      </c>
      <c r="G36" s="172" t="e">
        <f>IF(ROUND(VALUE(SUBSTITUTE(連結実質赤字比率に係る赤字・黒字の構成分析!H$34,"▲", "-")), 2) &gt;= 0, ABS(ROUND(VALUE(SUBSTITUTE(連結実質赤字比率に係る赤字・黒字の構成分析!H$34,"▲", "-")), 2)), NA())</f>
        <v>#N/A</v>
      </c>
      <c r="H36" s="172">
        <f>IF(ROUND(VALUE(SUBSTITUTE(連結実質赤字比率に係る赤字・黒字の構成分析!I$34,"▲", "-")), 2) &lt; 0, ABS(ROUND(VALUE(SUBSTITUTE(連結実質赤字比率に係る赤字・黒字の構成分析!I$34,"▲", "-")), 2)), NA())</f>
        <v>3.1</v>
      </c>
      <c r="I36" s="172" t="e">
        <f>IF(ROUND(VALUE(SUBSTITUTE(連結実質赤字比率に係る赤字・黒字の構成分析!I$34,"▲", "-")), 2) &gt;= 0, ABS(ROUND(VALUE(SUBSTITUTE(連結実質赤字比率に係る赤字・黒字の構成分析!I$34,"▲", "-")), 2)), NA())</f>
        <v>#N/A</v>
      </c>
      <c r="J36" s="172">
        <f>IF(ROUND(VALUE(SUBSTITUTE(連結実質赤字比率に係る赤字・黒字の構成分析!J$34,"▲", "-")), 2) &lt; 0, ABS(ROUND(VALUE(SUBSTITUTE(連結実質赤字比率に係る赤字・黒字の構成分析!J$34,"▲", "-")), 2)), NA())</f>
        <v>1.95</v>
      </c>
      <c r="K36" s="172" t="e">
        <f>IF(ROUND(VALUE(SUBSTITUTE(連結実質赤字比率に係る赤字・黒字の構成分析!J$34,"▲", "-")), 2) &gt;= 0, ABS(ROUND(VALUE(SUBSTITUTE(連結実質赤字比率に係る赤字・黒字の構成分析!J$34,"▲", "-")), 2)), NA())</f>
        <v>#N/A</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5701</v>
      </c>
      <c r="E42" s="173"/>
      <c r="F42" s="173"/>
      <c r="G42" s="173">
        <f>'実質公債費比率（分子）の構造'!L$52</f>
        <v>5838</v>
      </c>
      <c r="H42" s="173"/>
      <c r="I42" s="173"/>
      <c r="J42" s="173">
        <f>'実質公債費比率（分子）の構造'!M$52</f>
        <v>5660</v>
      </c>
      <c r="K42" s="173"/>
      <c r="L42" s="173"/>
      <c r="M42" s="173">
        <f>'実質公債費比率（分子）の構造'!N$52</f>
        <v>5721</v>
      </c>
      <c r="N42" s="173"/>
      <c r="O42" s="173"/>
      <c r="P42" s="173">
        <f>'実質公債費比率（分子）の構造'!O$52</f>
        <v>5702</v>
      </c>
    </row>
    <row r="43" spans="1:16" x14ac:dyDescent="0.15">
      <c r="A43" s="173" t="s">
        <v>63</v>
      </c>
      <c r="B43" s="173">
        <f>'実質公債費比率（分子）の構造'!K$51</f>
        <v>0</v>
      </c>
      <c r="C43" s="173"/>
      <c r="D43" s="173"/>
      <c r="E43" s="173" t="str">
        <f>'実質公債費比率（分子）の構造'!L$51</f>
        <v>-</v>
      </c>
      <c r="F43" s="173"/>
      <c r="G43" s="173"/>
      <c r="H43" s="173">
        <f>'実質公債費比率（分子）の構造'!M$51</f>
        <v>0</v>
      </c>
      <c r="I43" s="173"/>
      <c r="J43" s="173"/>
      <c r="K43" s="173">
        <f>'実質公債費比率（分子）の構造'!N$51</f>
        <v>0</v>
      </c>
      <c r="L43" s="173"/>
      <c r="M43" s="173"/>
      <c r="N43" s="173" t="str">
        <f>'実質公債費比率（分子）の構造'!O$51</f>
        <v>-</v>
      </c>
      <c r="O43" s="173"/>
      <c r="P43" s="173"/>
    </row>
    <row r="44" spans="1:16" x14ac:dyDescent="0.15">
      <c r="A44" s="173" t="s">
        <v>64</v>
      </c>
      <c r="B44" s="173">
        <f>'実質公債費比率（分子）の構造'!K$50</f>
        <v>116</v>
      </c>
      <c r="C44" s="173"/>
      <c r="D44" s="173"/>
      <c r="E44" s="173">
        <f>'実質公債費比率（分子）の構造'!L$50</f>
        <v>75</v>
      </c>
      <c r="F44" s="173"/>
      <c r="G44" s="173"/>
      <c r="H44" s="173">
        <f>'実質公債費比率（分子）の構造'!M$50</f>
        <v>60</v>
      </c>
      <c r="I44" s="173"/>
      <c r="J44" s="173"/>
      <c r="K44" s="173">
        <f>'実質公債費比率（分子）の構造'!N$50</f>
        <v>35</v>
      </c>
      <c r="L44" s="173"/>
      <c r="M44" s="173"/>
      <c r="N44" s="173">
        <f>'実質公債費比率（分子）の構造'!O$50</f>
        <v>2</v>
      </c>
      <c r="O44" s="173"/>
      <c r="P44" s="173"/>
    </row>
    <row r="45" spans="1:16" x14ac:dyDescent="0.15">
      <c r="A45" s="173" t="s">
        <v>65</v>
      </c>
      <c r="B45" s="173">
        <f>'実質公債費比率（分子）の構造'!K$49</f>
        <v>27</v>
      </c>
      <c r="C45" s="173"/>
      <c r="D45" s="173"/>
      <c r="E45" s="173">
        <f>'実質公債費比率（分子）の構造'!L$49</f>
        <v>4</v>
      </c>
      <c r="F45" s="173"/>
      <c r="G45" s="173"/>
      <c r="H45" s="173">
        <f>'実質公債費比率（分子）の構造'!M$49</f>
        <v>17</v>
      </c>
      <c r="I45" s="173"/>
      <c r="J45" s="173"/>
      <c r="K45" s="173">
        <f>'実質公債費比率（分子）の構造'!N$49</f>
        <v>40</v>
      </c>
      <c r="L45" s="173"/>
      <c r="M45" s="173"/>
      <c r="N45" s="173">
        <f>'実質公債費比率（分子）の構造'!O$49</f>
        <v>88</v>
      </c>
      <c r="O45" s="173"/>
      <c r="P45" s="173"/>
    </row>
    <row r="46" spans="1:16" x14ac:dyDescent="0.15">
      <c r="A46" s="173" t="s">
        <v>66</v>
      </c>
      <c r="B46" s="173">
        <f>'実質公債費比率（分子）の構造'!K$48</f>
        <v>478</v>
      </c>
      <c r="C46" s="173"/>
      <c r="D46" s="173"/>
      <c r="E46" s="173">
        <f>'実質公債費比率（分子）の構造'!L$48</f>
        <v>503</v>
      </c>
      <c r="F46" s="173"/>
      <c r="G46" s="173"/>
      <c r="H46" s="173">
        <f>'実質公債費比率（分子）の構造'!M$48</f>
        <v>510</v>
      </c>
      <c r="I46" s="173"/>
      <c r="J46" s="173"/>
      <c r="K46" s="173">
        <f>'実質公債費比率（分子）の構造'!N$48</f>
        <v>478</v>
      </c>
      <c r="L46" s="173"/>
      <c r="M46" s="173"/>
      <c r="N46" s="173">
        <f>'実質公債費比率（分子）の構造'!O$48</f>
        <v>518</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6195</v>
      </c>
      <c r="C49" s="173"/>
      <c r="D49" s="173"/>
      <c r="E49" s="173">
        <f>'実質公債費比率（分子）の構造'!L$45</f>
        <v>6698</v>
      </c>
      <c r="F49" s="173"/>
      <c r="G49" s="173"/>
      <c r="H49" s="173">
        <f>'実質公債費比率（分子）の構造'!M$45</f>
        <v>6869</v>
      </c>
      <c r="I49" s="173"/>
      <c r="J49" s="173"/>
      <c r="K49" s="173">
        <f>'実質公債費比率（分子）の構造'!N$45</f>
        <v>6901</v>
      </c>
      <c r="L49" s="173"/>
      <c r="M49" s="173"/>
      <c r="N49" s="173">
        <f>'実質公債費比率（分子）の構造'!O$45</f>
        <v>7005</v>
      </c>
      <c r="O49" s="173"/>
      <c r="P49" s="173"/>
    </row>
    <row r="50" spans="1:16" x14ac:dyDescent="0.15">
      <c r="A50" s="173" t="s">
        <v>70</v>
      </c>
      <c r="B50" s="173" t="e">
        <f>NA()</f>
        <v>#N/A</v>
      </c>
      <c r="C50" s="173">
        <f>IF(ISNUMBER('実質公債費比率（分子）の構造'!K$53),'実質公債費比率（分子）の構造'!K$53,NA())</f>
        <v>1115</v>
      </c>
      <c r="D50" s="173" t="e">
        <f>NA()</f>
        <v>#N/A</v>
      </c>
      <c r="E50" s="173" t="e">
        <f>NA()</f>
        <v>#N/A</v>
      </c>
      <c r="F50" s="173">
        <f>IF(ISNUMBER('実質公債費比率（分子）の構造'!L$53),'実質公債費比率（分子）の構造'!L$53,NA())</f>
        <v>1442</v>
      </c>
      <c r="G50" s="173" t="e">
        <f>NA()</f>
        <v>#N/A</v>
      </c>
      <c r="H50" s="173" t="e">
        <f>NA()</f>
        <v>#N/A</v>
      </c>
      <c r="I50" s="173">
        <f>IF(ISNUMBER('実質公債費比率（分子）の構造'!M$53),'実質公債費比率（分子）の構造'!M$53,NA())</f>
        <v>1796</v>
      </c>
      <c r="J50" s="173" t="e">
        <f>NA()</f>
        <v>#N/A</v>
      </c>
      <c r="K50" s="173" t="e">
        <f>NA()</f>
        <v>#N/A</v>
      </c>
      <c r="L50" s="173">
        <f>IF(ISNUMBER('実質公債費比率（分子）の構造'!N$53),'実質公債費比率（分子）の構造'!N$53,NA())</f>
        <v>1733</v>
      </c>
      <c r="M50" s="173" t="e">
        <f>NA()</f>
        <v>#N/A</v>
      </c>
      <c r="N50" s="173" t="e">
        <f>NA()</f>
        <v>#N/A</v>
      </c>
      <c r="O50" s="173">
        <f>IF(ISNUMBER('実質公債費比率（分子）の構造'!O$53),'実質公債費比率（分子）の構造'!O$53,NA())</f>
        <v>1911</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62057</v>
      </c>
      <c r="E56" s="172"/>
      <c r="F56" s="172"/>
      <c r="G56" s="172">
        <f>'将来負担比率（分子）の構造'!J$52</f>
        <v>60614</v>
      </c>
      <c r="H56" s="172"/>
      <c r="I56" s="172"/>
      <c r="J56" s="172">
        <f>'将来負担比率（分子）の構造'!K$52</f>
        <v>59711</v>
      </c>
      <c r="K56" s="172"/>
      <c r="L56" s="172"/>
      <c r="M56" s="172">
        <f>'将来負担比率（分子）の構造'!L$52</f>
        <v>58619</v>
      </c>
      <c r="N56" s="172"/>
      <c r="O56" s="172"/>
      <c r="P56" s="172">
        <f>'将来負担比率（分子）の構造'!M$52</f>
        <v>58110</v>
      </c>
    </row>
    <row r="57" spans="1:16" x14ac:dyDescent="0.15">
      <c r="A57" s="172" t="s">
        <v>41</v>
      </c>
      <c r="B57" s="172"/>
      <c r="C57" s="172"/>
      <c r="D57" s="172">
        <f>'将来負担比率（分子）の構造'!I$51</f>
        <v>5567</v>
      </c>
      <c r="E57" s="172"/>
      <c r="F57" s="172"/>
      <c r="G57" s="172">
        <f>'将来負担比率（分子）の構造'!J$51</f>
        <v>5354</v>
      </c>
      <c r="H57" s="172"/>
      <c r="I57" s="172"/>
      <c r="J57" s="172">
        <f>'将来負担比率（分子）の構造'!K$51</f>
        <v>3523</v>
      </c>
      <c r="K57" s="172"/>
      <c r="L57" s="172"/>
      <c r="M57" s="172">
        <f>'将来負担比率（分子）の構造'!L$51</f>
        <v>3218</v>
      </c>
      <c r="N57" s="172"/>
      <c r="O57" s="172"/>
      <c r="P57" s="172">
        <f>'将来負担比率（分子）の構造'!M$51</f>
        <v>2946</v>
      </c>
    </row>
    <row r="58" spans="1:16" x14ac:dyDescent="0.15">
      <c r="A58" s="172" t="s">
        <v>40</v>
      </c>
      <c r="B58" s="172"/>
      <c r="C58" s="172"/>
      <c r="D58" s="172">
        <f>'将来負担比率（分子）の構造'!I$50</f>
        <v>21587</v>
      </c>
      <c r="E58" s="172"/>
      <c r="F58" s="172"/>
      <c r="G58" s="172">
        <f>'将来負担比率（分子）の構造'!J$50</f>
        <v>22403</v>
      </c>
      <c r="H58" s="172"/>
      <c r="I58" s="172"/>
      <c r="J58" s="172">
        <f>'将来負担比率（分子）の構造'!K$50</f>
        <v>23549</v>
      </c>
      <c r="K58" s="172"/>
      <c r="L58" s="172"/>
      <c r="M58" s="172">
        <f>'将来負担比率（分子）の構造'!L$50</f>
        <v>23436</v>
      </c>
      <c r="N58" s="172"/>
      <c r="O58" s="172"/>
      <c r="P58" s="172">
        <f>'将来負担比率（分子）の構造'!M$50</f>
        <v>25985</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t="str">
        <f>'将来負担比率（分子）の構造'!I$46</f>
        <v>-</v>
      </c>
      <c r="C61" s="172"/>
      <c r="D61" s="172"/>
      <c r="E61" s="172">
        <f>'将来負担比率（分子）の構造'!J$46</f>
        <v>1</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34</v>
      </c>
      <c r="B62" s="172">
        <f>'将来負担比率（分子）の構造'!I$45</f>
        <v>9095</v>
      </c>
      <c r="C62" s="172"/>
      <c r="D62" s="172"/>
      <c r="E62" s="172">
        <f>'将来負担比率（分子）の構造'!J$45</f>
        <v>7925</v>
      </c>
      <c r="F62" s="172"/>
      <c r="G62" s="172"/>
      <c r="H62" s="172">
        <f>'将来負担比率（分子）の構造'!K$45</f>
        <v>7854</v>
      </c>
      <c r="I62" s="172"/>
      <c r="J62" s="172"/>
      <c r="K62" s="172">
        <f>'将来負担比率（分子）の構造'!L$45</f>
        <v>6911</v>
      </c>
      <c r="L62" s="172"/>
      <c r="M62" s="172"/>
      <c r="N62" s="172">
        <f>'将来負担比率（分子）の構造'!M$45</f>
        <v>6410</v>
      </c>
      <c r="O62" s="172"/>
      <c r="P62" s="172"/>
    </row>
    <row r="63" spans="1:16" x14ac:dyDescent="0.15">
      <c r="A63" s="172" t="s">
        <v>33</v>
      </c>
      <c r="B63" s="172">
        <f>'将来負担比率（分子）の構造'!I$44</f>
        <v>160</v>
      </c>
      <c r="C63" s="172"/>
      <c r="D63" s="172"/>
      <c r="E63" s="172">
        <f>'将来負担比率（分子）の構造'!J$44</f>
        <v>88</v>
      </c>
      <c r="F63" s="172"/>
      <c r="G63" s="172"/>
      <c r="H63" s="172">
        <f>'将来負担比率（分子）の構造'!K$44</f>
        <v>32</v>
      </c>
      <c r="I63" s="172"/>
      <c r="J63" s="172"/>
      <c r="K63" s="172" t="str">
        <f>'将来負担比率（分子）の構造'!L$44</f>
        <v>-</v>
      </c>
      <c r="L63" s="172"/>
      <c r="M63" s="172"/>
      <c r="N63" s="172" t="str">
        <f>'将来負担比率（分子）の構造'!M$44</f>
        <v>-</v>
      </c>
      <c r="O63" s="172"/>
      <c r="P63" s="172"/>
    </row>
    <row r="64" spans="1:16" x14ac:dyDescent="0.15">
      <c r="A64" s="172" t="s">
        <v>32</v>
      </c>
      <c r="B64" s="172">
        <f>'将来負担比率（分子）の構造'!I$43</f>
        <v>8024</v>
      </c>
      <c r="C64" s="172"/>
      <c r="D64" s="172"/>
      <c r="E64" s="172">
        <f>'将来負担比率（分子）の構造'!J$43</f>
        <v>7749</v>
      </c>
      <c r="F64" s="172"/>
      <c r="G64" s="172"/>
      <c r="H64" s="172">
        <f>'将来負担比率（分子）の構造'!K$43</f>
        <v>8157</v>
      </c>
      <c r="I64" s="172"/>
      <c r="J64" s="172"/>
      <c r="K64" s="172">
        <f>'将来負担比率（分子）の構造'!L$43</f>
        <v>8137</v>
      </c>
      <c r="L64" s="172"/>
      <c r="M64" s="172"/>
      <c r="N64" s="172">
        <f>'将来負担比率（分子）の構造'!M$43</f>
        <v>8821</v>
      </c>
      <c r="O64" s="172"/>
      <c r="P64" s="172"/>
    </row>
    <row r="65" spans="1:16" x14ac:dyDescent="0.15">
      <c r="A65" s="172" t="s">
        <v>31</v>
      </c>
      <c r="B65" s="172">
        <f>'将来負担比率（分子）の構造'!I$42</f>
        <v>1686</v>
      </c>
      <c r="C65" s="172"/>
      <c r="D65" s="172"/>
      <c r="E65" s="172">
        <f>'将来負担比率（分子）の構造'!J$42</f>
        <v>1600</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30</v>
      </c>
      <c r="B66" s="172">
        <f>'将来負担比率（分子）の構造'!I$41</f>
        <v>77869</v>
      </c>
      <c r="C66" s="172"/>
      <c r="D66" s="172"/>
      <c r="E66" s="172">
        <f>'将来負担比率（分子）の構造'!J$41</f>
        <v>76452</v>
      </c>
      <c r="F66" s="172"/>
      <c r="G66" s="172"/>
      <c r="H66" s="172">
        <f>'将来負担比率（分子）の構造'!K$41</f>
        <v>75475</v>
      </c>
      <c r="I66" s="172"/>
      <c r="J66" s="172"/>
      <c r="K66" s="172">
        <f>'将来負担比率（分子）の構造'!L$41</f>
        <v>73620</v>
      </c>
      <c r="L66" s="172"/>
      <c r="M66" s="172"/>
      <c r="N66" s="172">
        <f>'将来負担比率（分子）の構造'!M$41</f>
        <v>72290</v>
      </c>
      <c r="O66" s="172"/>
      <c r="P66" s="172"/>
    </row>
    <row r="67" spans="1:16" x14ac:dyDescent="0.15">
      <c r="A67" s="172" t="s">
        <v>74</v>
      </c>
      <c r="B67" s="172" t="e">
        <f>NA()</f>
        <v>#N/A</v>
      </c>
      <c r="C67" s="172">
        <f>IF(ISNUMBER('将来負担比率（分子）の構造'!I$53), IF('将来負担比率（分子）の構造'!I$53 &lt; 0, 0, '将来負担比率（分子）の構造'!I$53), NA())</f>
        <v>7624</v>
      </c>
      <c r="D67" s="172" t="e">
        <f>NA()</f>
        <v>#N/A</v>
      </c>
      <c r="E67" s="172" t="e">
        <f>NA()</f>
        <v>#N/A</v>
      </c>
      <c r="F67" s="172">
        <f>IF(ISNUMBER('将来負担比率（分子）の構造'!J$53), IF('将来負担比率（分子）の構造'!J$53 &lt; 0, 0, '将来負担比率（分子）の構造'!J$53), NA())</f>
        <v>5445</v>
      </c>
      <c r="G67" s="172" t="e">
        <f>NA()</f>
        <v>#N/A</v>
      </c>
      <c r="H67" s="172" t="e">
        <f>NA()</f>
        <v>#N/A</v>
      </c>
      <c r="I67" s="172">
        <f>IF(ISNUMBER('将来負担比率（分子）の構造'!K$53), IF('将来負担比率（分子）の構造'!K$53 &lt; 0, 0, '将来負担比率（分子）の構造'!K$53), NA())</f>
        <v>4735</v>
      </c>
      <c r="J67" s="172" t="e">
        <f>NA()</f>
        <v>#N/A</v>
      </c>
      <c r="K67" s="172" t="e">
        <f>NA()</f>
        <v>#N/A</v>
      </c>
      <c r="L67" s="172">
        <f>IF(ISNUMBER('将来負担比率（分子）の構造'!L$53), IF('将来負担比率（分子）の構造'!L$53 &lt; 0, 0, '将来負担比率（分子）の構造'!L$53), NA())</f>
        <v>3394</v>
      </c>
      <c r="M67" s="172" t="e">
        <f>NA()</f>
        <v>#N/A</v>
      </c>
      <c r="N67" s="172" t="e">
        <f>NA()</f>
        <v>#N/A</v>
      </c>
      <c r="O67" s="172">
        <f>IF(ISNUMBER('将来負担比率（分子）の構造'!M$53), IF('将来負担比率（分子）の構造'!M$53 &lt; 0, 0, '将来負担比率（分子）の構造'!M$53), NA())</f>
        <v>479</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8627</v>
      </c>
      <c r="C72" s="176">
        <f>基金残高に係る経年分析!G55</f>
        <v>8487</v>
      </c>
      <c r="D72" s="176">
        <f>基金残高に係る経年分析!H55</f>
        <v>9095</v>
      </c>
    </row>
    <row r="73" spans="1:16" x14ac:dyDescent="0.15">
      <c r="A73" s="175" t="s">
        <v>77</v>
      </c>
      <c r="B73" s="176">
        <f>基金残高に係る経年分析!F56</f>
        <v>7476</v>
      </c>
      <c r="C73" s="176">
        <f>基金残高に係る経年分析!G56</f>
        <v>6795</v>
      </c>
      <c r="D73" s="176">
        <f>基金残高に係る経年分析!H56</f>
        <v>7361</v>
      </c>
    </row>
    <row r="74" spans="1:16" x14ac:dyDescent="0.15">
      <c r="A74" s="175" t="s">
        <v>78</v>
      </c>
      <c r="B74" s="176">
        <f>基金残高に係る経年分析!F57</f>
        <v>8167</v>
      </c>
      <c r="C74" s="176">
        <f>基金残高に係る経年分析!G57</f>
        <v>9015</v>
      </c>
      <c r="D74" s="176">
        <f>基金残高に係る経年分析!H57</f>
        <v>9933</v>
      </c>
    </row>
  </sheetData>
  <sheetProtection algorithmName="SHA-512" hashValue="2Ix1TiyjJy86/2emNeN0q7ri01MK8+UNinRjxbB1BwWYj2PLrrda7RFAXputUiY9JFb8H0FmXPyDMUZ97vI2wg==" saltValue="BTMtUza7JdZyGBjcJ6du9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5" t="s">
        <v>540</v>
      </c>
      <c r="DI1" s="606"/>
      <c r="DJ1" s="606"/>
      <c r="DK1" s="606"/>
      <c r="DL1" s="606"/>
      <c r="DM1" s="606"/>
      <c r="DN1" s="607"/>
      <c r="DO1" s="212"/>
      <c r="DP1" s="605" t="s">
        <v>211</v>
      </c>
      <c r="DQ1" s="606"/>
      <c r="DR1" s="606"/>
      <c r="DS1" s="606"/>
      <c r="DT1" s="606"/>
      <c r="DU1" s="606"/>
      <c r="DV1" s="606"/>
      <c r="DW1" s="606"/>
      <c r="DX1" s="606"/>
      <c r="DY1" s="606"/>
      <c r="DZ1" s="606"/>
      <c r="EA1" s="606"/>
      <c r="EB1" s="606"/>
      <c r="EC1" s="607"/>
      <c r="ED1" s="210"/>
      <c r="EE1" s="210"/>
      <c r="EF1" s="210"/>
      <c r="EG1" s="210"/>
      <c r="EH1" s="210"/>
      <c r="EI1" s="210"/>
      <c r="EJ1" s="210"/>
      <c r="EK1" s="210"/>
      <c r="EL1" s="210"/>
      <c r="EM1" s="210"/>
    </row>
    <row r="2" spans="2:143" ht="22.5" customHeight="1" x14ac:dyDescent="0.15">
      <c r="B2" s="213" t="s">
        <v>212</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8" t="s">
        <v>213</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214</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09"/>
      <c r="BX3" s="609"/>
      <c r="BY3" s="609"/>
      <c r="BZ3" s="609"/>
      <c r="CA3" s="609"/>
      <c r="CB3" s="610"/>
      <c r="CD3" s="611" t="s">
        <v>541</v>
      </c>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3"/>
    </row>
    <row r="4" spans="2:143" ht="11.25" customHeight="1" x14ac:dyDescent="0.15">
      <c r="B4" s="608" t="s">
        <v>1</v>
      </c>
      <c r="C4" s="609"/>
      <c r="D4" s="609"/>
      <c r="E4" s="609"/>
      <c r="F4" s="609"/>
      <c r="G4" s="609"/>
      <c r="H4" s="609"/>
      <c r="I4" s="609"/>
      <c r="J4" s="609"/>
      <c r="K4" s="609"/>
      <c r="L4" s="609"/>
      <c r="M4" s="609"/>
      <c r="N4" s="609"/>
      <c r="O4" s="609"/>
      <c r="P4" s="609"/>
      <c r="Q4" s="610"/>
      <c r="R4" s="608" t="s">
        <v>215</v>
      </c>
      <c r="S4" s="609"/>
      <c r="T4" s="609"/>
      <c r="U4" s="609"/>
      <c r="V4" s="609"/>
      <c r="W4" s="609"/>
      <c r="X4" s="609"/>
      <c r="Y4" s="610"/>
      <c r="Z4" s="608" t="s">
        <v>216</v>
      </c>
      <c r="AA4" s="609"/>
      <c r="AB4" s="609"/>
      <c r="AC4" s="610"/>
      <c r="AD4" s="608" t="s">
        <v>217</v>
      </c>
      <c r="AE4" s="609"/>
      <c r="AF4" s="609"/>
      <c r="AG4" s="609"/>
      <c r="AH4" s="609"/>
      <c r="AI4" s="609"/>
      <c r="AJ4" s="609"/>
      <c r="AK4" s="610"/>
      <c r="AL4" s="608" t="s">
        <v>216</v>
      </c>
      <c r="AM4" s="609"/>
      <c r="AN4" s="609"/>
      <c r="AO4" s="610"/>
      <c r="AP4" s="614" t="s">
        <v>218</v>
      </c>
      <c r="AQ4" s="614"/>
      <c r="AR4" s="614"/>
      <c r="AS4" s="614"/>
      <c r="AT4" s="614"/>
      <c r="AU4" s="614"/>
      <c r="AV4" s="614"/>
      <c r="AW4" s="614"/>
      <c r="AX4" s="614"/>
      <c r="AY4" s="614"/>
      <c r="AZ4" s="614"/>
      <c r="BA4" s="614"/>
      <c r="BB4" s="614"/>
      <c r="BC4" s="614"/>
      <c r="BD4" s="614"/>
      <c r="BE4" s="614"/>
      <c r="BF4" s="614"/>
      <c r="BG4" s="614" t="s">
        <v>219</v>
      </c>
      <c r="BH4" s="614"/>
      <c r="BI4" s="614"/>
      <c r="BJ4" s="614"/>
      <c r="BK4" s="614"/>
      <c r="BL4" s="614"/>
      <c r="BM4" s="614"/>
      <c r="BN4" s="614"/>
      <c r="BO4" s="614" t="s">
        <v>216</v>
      </c>
      <c r="BP4" s="614"/>
      <c r="BQ4" s="614"/>
      <c r="BR4" s="614"/>
      <c r="BS4" s="614" t="s">
        <v>220</v>
      </c>
      <c r="BT4" s="614"/>
      <c r="BU4" s="614"/>
      <c r="BV4" s="614"/>
      <c r="BW4" s="614"/>
      <c r="BX4" s="614"/>
      <c r="BY4" s="614"/>
      <c r="BZ4" s="614"/>
      <c r="CA4" s="614"/>
      <c r="CB4" s="614"/>
      <c r="CD4" s="611" t="s">
        <v>221</v>
      </c>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3"/>
    </row>
    <row r="5" spans="2:143" s="361" customFormat="1" ht="11.25" customHeight="1" x14ac:dyDescent="0.15">
      <c r="B5" s="615" t="s">
        <v>222</v>
      </c>
      <c r="C5" s="616"/>
      <c r="D5" s="616"/>
      <c r="E5" s="616"/>
      <c r="F5" s="616"/>
      <c r="G5" s="616"/>
      <c r="H5" s="616"/>
      <c r="I5" s="616"/>
      <c r="J5" s="616"/>
      <c r="K5" s="616"/>
      <c r="L5" s="616"/>
      <c r="M5" s="616"/>
      <c r="N5" s="616"/>
      <c r="O5" s="616"/>
      <c r="P5" s="616"/>
      <c r="Q5" s="617"/>
      <c r="R5" s="618">
        <v>14252900</v>
      </c>
      <c r="S5" s="619"/>
      <c r="T5" s="619"/>
      <c r="U5" s="619"/>
      <c r="V5" s="619"/>
      <c r="W5" s="619"/>
      <c r="X5" s="619"/>
      <c r="Y5" s="620"/>
      <c r="Z5" s="621">
        <v>16.5</v>
      </c>
      <c r="AA5" s="621"/>
      <c r="AB5" s="621"/>
      <c r="AC5" s="621"/>
      <c r="AD5" s="622">
        <v>14252900</v>
      </c>
      <c r="AE5" s="622"/>
      <c r="AF5" s="622"/>
      <c r="AG5" s="622"/>
      <c r="AH5" s="622"/>
      <c r="AI5" s="622"/>
      <c r="AJ5" s="622"/>
      <c r="AK5" s="622"/>
      <c r="AL5" s="623">
        <v>42.4</v>
      </c>
      <c r="AM5" s="624"/>
      <c r="AN5" s="624"/>
      <c r="AO5" s="625"/>
      <c r="AP5" s="615" t="s">
        <v>223</v>
      </c>
      <c r="AQ5" s="616"/>
      <c r="AR5" s="616"/>
      <c r="AS5" s="616"/>
      <c r="AT5" s="616"/>
      <c r="AU5" s="616"/>
      <c r="AV5" s="616"/>
      <c r="AW5" s="616"/>
      <c r="AX5" s="616"/>
      <c r="AY5" s="616"/>
      <c r="AZ5" s="616"/>
      <c r="BA5" s="616"/>
      <c r="BB5" s="616"/>
      <c r="BC5" s="616"/>
      <c r="BD5" s="616"/>
      <c r="BE5" s="616"/>
      <c r="BF5" s="617"/>
      <c r="BG5" s="629">
        <v>14252645</v>
      </c>
      <c r="BH5" s="630"/>
      <c r="BI5" s="630"/>
      <c r="BJ5" s="630"/>
      <c r="BK5" s="630"/>
      <c r="BL5" s="630"/>
      <c r="BM5" s="630"/>
      <c r="BN5" s="631"/>
      <c r="BO5" s="632">
        <v>100</v>
      </c>
      <c r="BP5" s="632"/>
      <c r="BQ5" s="632"/>
      <c r="BR5" s="632"/>
      <c r="BS5" s="633">
        <v>68915</v>
      </c>
      <c r="BT5" s="633"/>
      <c r="BU5" s="633"/>
      <c r="BV5" s="633"/>
      <c r="BW5" s="633"/>
      <c r="BX5" s="633"/>
      <c r="BY5" s="633"/>
      <c r="BZ5" s="633"/>
      <c r="CA5" s="633"/>
      <c r="CB5" s="637"/>
      <c r="CD5" s="611" t="s">
        <v>218</v>
      </c>
      <c r="CE5" s="612"/>
      <c r="CF5" s="612"/>
      <c r="CG5" s="612"/>
      <c r="CH5" s="612"/>
      <c r="CI5" s="612"/>
      <c r="CJ5" s="612"/>
      <c r="CK5" s="612"/>
      <c r="CL5" s="612"/>
      <c r="CM5" s="612"/>
      <c r="CN5" s="612"/>
      <c r="CO5" s="612"/>
      <c r="CP5" s="612"/>
      <c r="CQ5" s="613"/>
      <c r="CR5" s="611" t="s">
        <v>224</v>
      </c>
      <c r="CS5" s="612"/>
      <c r="CT5" s="612"/>
      <c r="CU5" s="612"/>
      <c r="CV5" s="612"/>
      <c r="CW5" s="612"/>
      <c r="CX5" s="612"/>
      <c r="CY5" s="613"/>
      <c r="CZ5" s="611" t="s">
        <v>216</v>
      </c>
      <c r="DA5" s="612"/>
      <c r="DB5" s="612"/>
      <c r="DC5" s="613"/>
      <c r="DD5" s="611" t="s">
        <v>225</v>
      </c>
      <c r="DE5" s="612"/>
      <c r="DF5" s="612"/>
      <c r="DG5" s="612"/>
      <c r="DH5" s="612"/>
      <c r="DI5" s="612"/>
      <c r="DJ5" s="612"/>
      <c r="DK5" s="612"/>
      <c r="DL5" s="612"/>
      <c r="DM5" s="612"/>
      <c r="DN5" s="612"/>
      <c r="DO5" s="612"/>
      <c r="DP5" s="613"/>
      <c r="DQ5" s="611" t="s">
        <v>226</v>
      </c>
      <c r="DR5" s="612"/>
      <c r="DS5" s="612"/>
      <c r="DT5" s="612"/>
      <c r="DU5" s="612"/>
      <c r="DV5" s="612"/>
      <c r="DW5" s="612"/>
      <c r="DX5" s="612"/>
      <c r="DY5" s="612"/>
      <c r="DZ5" s="612"/>
      <c r="EA5" s="612"/>
      <c r="EB5" s="612"/>
      <c r="EC5" s="613"/>
    </row>
    <row r="6" spans="2:143" ht="11.25" customHeight="1" x14ac:dyDescent="0.15">
      <c r="B6" s="626" t="s">
        <v>542</v>
      </c>
      <c r="C6" s="627"/>
      <c r="D6" s="627"/>
      <c r="E6" s="627"/>
      <c r="F6" s="627"/>
      <c r="G6" s="627"/>
      <c r="H6" s="627"/>
      <c r="I6" s="627"/>
      <c r="J6" s="627"/>
      <c r="K6" s="627"/>
      <c r="L6" s="627"/>
      <c r="M6" s="627"/>
      <c r="N6" s="627"/>
      <c r="O6" s="627"/>
      <c r="P6" s="627"/>
      <c r="Q6" s="628"/>
      <c r="R6" s="629">
        <v>440653</v>
      </c>
      <c r="S6" s="630"/>
      <c r="T6" s="630"/>
      <c r="U6" s="630"/>
      <c r="V6" s="630"/>
      <c r="W6" s="630"/>
      <c r="X6" s="630"/>
      <c r="Y6" s="631"/>
      <c r="Z6" s="632">
        <v>0.5</v>
      </c>
      <c r="AA6" s="632"/>
      <c r="AB6" s="632"/>
      <c r="AC6" s="632"/>
      <c r="AD6" s="633">
        <v>440653</v>
      </c>
      <c r="AE6" s="633"/>
      <c r="AF6" s="633"/>
      <c r="AG6" s="633"/>
      <c r="AH6" s="633"/>
      <c r="AI6" s="633"/>
      <c r="AJ6" s="633"/>
      <c r="AK6" s="633"/>
      <c r="AL6" s="634">
        <v>1.3</v>
      </c>
      <c r="AM6" s="635"/>
      <c r="AN6" s="635"/>
      <c r="AO6" s="636"/>
      <c r="AP6" s="626" t="s">
        <v>543</v>
      </c>
      <c r="AQ6" s="627"/>
      <c r="AR6" s="627"/>
      <c r="AS6" s="627"/>
      <c r="AT6" s="627"/>
      <c r="AU6" s="627"/>
      <c r="AV6" s="627"/>
      <c r="AW6" s="627"/>
      <c r="AX6" s="627"/>
      <c r="AY6" s="627"/>
      <c r="AZ6" s="627"/>
      <c r="BA6" s="627"/>
      <c r="BB6" s="627"/>
      <c r="BC6" s="627"/>
      <c r="BD6" s="627"/>
      <c r="BE6" s="627"/>
      <c r="BF6" s="628"/>
      <c r="BG6" s="629">
        <v>14252645</v>
      </c>
      <c r="BH6" s="630"/>
      <c r="BI6" s="630"/>
      <c r="BJ6" s="630"/>
      <c r="BK6" s="630"/>
      <c r="BL6" s="630"/>
      <c r="BM6" s="630"/>
      <c r="BN6" s="631"/>
      <c r="BO6" s="632">
        <v>100</v>
      </c>
      <c r="BP6" s="632"/>
      <c r="BQ6" s="632"/>
      <c r="BR6" s="632"/>
      <c r="BS6" s="633">
        <v>68915</v>
      </c>
      <c r="BT6" s="633"/>
      <c r="BU6" s="633"/>
      <c r="BV6" s="633"/>
      <c r="BW6" s="633"/>
      <c r="BX6" s="633"/>
      <c r="BY6" s="633"/>
      <c r="BZ6" s="633"/>
      <c r="CA6" s="633"/>
      <c r="CB6" s="637"/>
      <c r="CD6" s="640" t="s">
        <v>227</v>
      </c>
      <c r="CE6" s="641"/>
      <c r="CF6" s="641"/>
      <c r="CG6" s="641"/>
      <c r="CH6" s="641"/>
      <c r="CI6" s="641"/>
      <c r="CJ6" s="641"/>
      <c r="CK6" s="641"/>
      <c r="CL6" s="641"/>
      <c r="CM6" s="641"/>
      <c r="CN6" s="641"/>
      <c r="CO6" s="641"/>
      <c r="CP6" s="641"/>
      <c r="CQ6" s="642"/>
      <c r="CR6" s="629">
        <v>335788</v>
      </c>
      <c r="CS6" s="630"/>
      <c r="CT6" s="630"/>
      <c r="CU6" s="630"/>
      <c r="CV6" s="630"/>
      <c r="CW6" s="630"/>
      <c r="CX6" s="630"/>
      <c r="CY6" s="631"/>
      <c r="CZ6" s="623">
        <v>0.4</v>
      </c>
      <c r="DA6" s="624"/>
      <c r="DB6" s="624"/>
      <c r="DC6" s="643"/>
      <c r="DD6" s="638" t="s">
        <v>544</v>
      </c>
      <c r="DE6" s="630"/>
      <c r="DF6" s="630"/>
      <c r="DG6" s="630"/>
      <c r="DH6" s="630"/>
      <c r="DI6" s="630"/>
      <c r="DJ6" s="630"/>
      <c r="DK6" s="630"/>
      <c r="DL6" s="630"/>
      <c r="DM6" s="630"/>
      <c r="DN6" s="630"/>
      <c r="DO6" s="630"/>
      <c r="DP6" s="631"/>
      <c r="DQ6" s="638">
        <v>335749</v>
      </c>
      <c r="DR6" s="630"/>
      <c r="DS6" s="630"/>
      <c r="DT6" s="630"/>
      <c r="DU6" s="630"/>
      <c r="DV6" s="630"/>
      <c r="DW6" s="630"/>
      <c r="DX6" s="630"/>
      <c r="DY6" s="630"/>
      <c r="DZ6" s="630"/>
      <c r="EA6" s="630"/>
      <c r="EB6" s="630"/>
      <c r="EC6" s="639"/>
    </row>
    <row r="7" spans="2:143" ht="11.25" customHeight="1" x14ac:dyDescent="0.15">
      <c r="B7" s="626" t="s">
        <v>228</v>
      </c>
      <c r="C7" s="627"/>
      <c r="D7" s="627"/>
      <c r="E7" s="627"/>
      <c r="F7" s="627"/>
      <c r="G7" s="627"/>
      <c r="H7" s="627"/>
      <c r="I7" s="627"/>
      <c r="J7" s="627"/>
      <c r="K7" s="627"/>
      <c r="L7" s="627"/>
      <c r="M7" s="627"/>
      <c r="N7" s="627"/>
      <c r="O7" s="627"/>
      <c r="P7" s="627"/>
      <c r="Q7" s="628"/>
      <c r="R7" s="629">
        <v>7417</v>
      </c>
      <c r="S7" s="630"/>
      <c r="T7" s="630"/>
      <c r="U7" s="630"/>
      <c r="V7" s="630"/>
      <c r="W7" s="630"/>
      <c r="X7" s="630"/>
      <c r="Y7" s="631"/>
      <c r="Z7" s="632">
        <v>0</v>
      </c>
      <c r="AA7" s="632"/>
      <c r="AB7" s="632"/>
      <c r="AC7" s="632"/>
      <c r="AD7" s="633">
        <v>7417</v>
      </c>
      <c r="AE7" s="633"/>
      <c r="AF7" s="633"/>
      <c r="AG7" s="633"/>
      <c r="AH7" s="633"/>
      <c r="AI7" s="633"/>
      <c r="AJ7" s="633"/>
      <c r="AK7" s="633"/>
      <c r="AL7" s="634">
        <v>0</v>
      </c>
      <c r="AM7" s="635"/>
      <c r="AN7" s="635"/>
      <c r="AO7" s="636"/>
      <c r="AP7" s="626" t="s">
        <v>545</v>
      </c>
      <c r="AQ7" s="627"/>
      <c r="AR7" s="627"/>
      <c r="AS7" s="627"/>
      <c r="AT7" s="627"/>
      <c r="AU7" s="627"/>
      <c r="AV7" s="627"/>
      <c r="AW7" s="627"/>
      <c r="AX7" s="627"/>
      <c r="AY7" s="627"/>
      <c r="AZ7" s="627"/>
      <c r="BA7" s="627"/>
      <c r="BB7" s="627"/>
      <c r="BC7" s="627"/>
      <c r="BD7" s="627"/>
      <c r="BE7" s="627"/>
      <c r="BF7" s="628"/>
      <c r="BG7" s="629">
        <v>6478301</v>
      </c>
      <c r="BH7" s="630"/>
      <c r="BI7" s="630"/>
      <c r="BJ7" s="630"/>
      <c r="BK7" s="630"/>
      <c r="BL7" s="630"/>
      <c r="BM7" s="630"/>
      <c r="BN7" s="631"/>
      <c r="BO7" s="632">
        <v>45.5</v>
      </c>
      <c r="BP7" s="632"/>
      <c r="BQ7" s="632"/>
      <c r="BR7" s="632"/>
      <c r="BS7" s="633">
        <v>68915</v>
      </c>
      <c r="BT7" s="633"/>
      <c r="BU7" s="633"/>
      <c r="BV7" s="633"/>
      <c r="BW7" s="633"/>
      <c r="BX7" s="633"/>
      <c r="BY7" s="633"/>
      <c r="BZ7" s="633"/>
      <c r="CA7" s="633"/>
      <c r="CB7" s="637"/>
      <c r="CD7" s="644" t="s">
        <v>229</v>
      </c>
      <c r="CE7" s="645"/>
      <c r="CF7" s="645"/>
      <c r="CG7" s="645"/>
      <c r="CH7" s="645"/>
      <c r="CI7" s="645"/>
      <c r="CJ7" s="645"/>
      <c r="CK7" s="645"/>
      <c r="CL7" s="645"/>
      <c r="CM7" s="645"/>
      <c r="CN7" s="645"/>
      <c r="CO7" s="645"/>
      <c r="CP7" s="645"/>
      <c r="CQ7" s="646"/>
      <c r="CR7" s="629">
        <v>18548640</v>
      </c>
      <c r="CS7" s="630"/>
      <c r="CT7" s="630"/>
      <c r="CU7" s="630"/>
      <c r="CV7" s="630"/>
      <c r="CW7" s="630"/>
      <c r="CX7" s="630"/>
      <c r="CY7" s="631"/>
      <c r="CZ7" s="632">
        <v>22.5</v>
      </c>
      <c r="DA7" s="632"/>
      <c r="DB7" s="632"/>
      <c r="DC7" s="632"/>
      <c r="DD7" s="638">
        <v>2087553</v>
      </c>
      <c r="DE7" s="630"/>
      <c r="DF7" s="630"/>
      <c r="DG7" s="630"/>
      <c r="DH7" s="630"/>
      <c r="DI7" s="630"/>
      <c r="DJ7" s="630"/>
      <c r="DK7" s="630"/>
      <c r="DL7" s="630"/>
      <c r="DM7" s="630"/>
      <c r="DN7" s="630"/>
      <c r="DO7" s="630"/>
      <c r="DP7" s="631"/>
      <c r="DQ7" s="638">
        <v>11598288</v>
      </c>
      <c r="DR7" s="630"/>
      <c r="DS7" s="630"/>
      <c r="DT7" s="630"/>
      <c r="DU7" s="630"/>
      <c r="DV7" s="630"/>
      <c r="DW7" s="630"/>
      <c r="DX7" s="630"/>
      <c r="DY7" s="630"/>
      <c r="DZ7" s="630"/>
      <c r="EA7" s="630"/>
      <c r="EB7" s="630"/>
      <c r="EC7" s="639"/>
    </row>
    <row r="8" spans="2:143" ht="11.25" customHeight="1" x14ac:dyDescent="0.15">
      <c r="B8" s="626" t="s">
        <v>230</v>
      </c>
      <c r="C8" s="627"/>
      <c r="D8" s="627"/>
      <c r="E8" s="627"/>
      <c r="F8" s="627"/>
      <c r="G8" s="627"/>
      <c r="H8" s="627"/>
      <c r="I8" s="627"/>
      <c r="J8" s="627"/>
      <c r="K8" s="627"/>
      <c r="L8" s="627"/>
      <c r="M8" s="627"/>
      <c r="N8" s="627"/>
      <c r="O8" s="627"/>
      <c r="P8" s="627"/>
      <c r="Q8" s="628"/>
      <c r="R8" s="629">
        <v>74871</v>
      </c>
      <c r="S8" s="630"/>
      <c r="T8" s="630"/>
      <c r="U8" s="630"/>
      <c r="V8" s="630"/>
      <c r="W8" s="630"/>
      <c r="X8" s="630"/>
      <c r="Y8" s="631"/>
      <c r="Z8" s="632">
        <v>0.1</v>
      </c>
      <c r="AA8" s="632"/>
      <c r="AB8" s="632"/>
      <c r="AC8" s="632"/>
      <c r="AD8" s="633">
        <v>74871</v>
      </c>
      <c r="AE8" s="633"/>
      <c r="AF8" s="633"/>
      <c r="AG8" s="633"/>
      <c r="AH8" s="633"/>
      <c r="AI8" s="633"/>
      <c r="AJ8" s="633"/>
      <c r="AK8" s="633"/>
      <c r="AL8" s="634">
        <v>0.2</v>
      </c>
      <c r="AM8" s="635"/>
      <c r="AN8" s="635"/>
      <c r="AO8" s="636"/>
      <c r="AP8" s="626" t="s">
        <v>546</v>
      </c>
      <c r="AQ8" s="627"/>
      <c r="AR8" s="627"/>
      <c r="AS8" s="627"/>
      <c r="AT8" s="627"/>
      <c r="AU8" s="627"/>
      <c r="AV8" s="627"/>
      <c r="AW8" s="627"/>
      <c r="AX8" s="627"/>
      <c r="AY8" s="627"/>
      <c r="AZ8" s="627"/>
      <c r="BA8" s="627"/>
      <c r="BB8" s="627"/>
      <c r="BC8" s="627"/>
      <c r="BD8" s="627"/>
      <c r="BE8" s="627"/>
      <c r="BF8" s="628"/>
      <c r="BG8" s="629">
        <v>204200</v>
      </c>
      <c r="BH8" s="630"/>
      <c r="BI8" s="630"/>
      <c r="BJ8" s="630"/>
      <c r="BK8" s="630"/>
      <c r="BL8" s="630"/>
      <c r="BM8" s="630"/>
      <c r="BN8" s="631"/>
      <c r="BO8" s="632">
        <v>1.4</v>
      </c>
      <c r="BP8" s="632"/>
      <c r="BQ8" s="632"/>
      <c r="BR8" s="632"/>
      <c r="BS8" s="633" t="s">
        <v>544</v>
      </c>
      <c r="BT8" s="633"/>
      <c r="BU8" s="633"/>
      <c r="BV8" s="633"/>
      <c r="BW8" s="633"/>
      <c r="BX8" s="633"/>
      <c r="BY8" s="633"/>
      <c r="BZ8" s="633"/>
      <c r="CA8" s="633"/>
      <c r="CB8" s="637"/>
      <c r="CD8" s="644" t="s">
        <v>231</v>
      </c>
      <c r="CE8" s="645"/>
      <c r="CF8" s="645"/>
      <c r="CG8" s="645"/>
      <c r="CH8" s="645"/>
      <c r="CI8" s="645"/>
      <c r="CJ8" s="645"/>
      <c r="CK8" s="645"/>
      <c r="CL8" s="645"/>
      <c r="CM8" s="645"/>
      <c r="CN8" s="645"/>
      <c r="CO8" s="645"/>
      <c r="CP8" s="645"/>
      <c r="CQ8" s="646"/>
      <c r="CR8" s="629">
        <v>34896171</v>
      </c>
      <c r="CS8" s="630"/>
      <c r="CT8" s="630"/>
      <c r="CU8" s="630"/>
      <c r="CV8" s="630"/>
      <c r="CW8" s="630"/>
      <c r="CX8" s="630"/>
      <c r="CY8" s="631"/>
      <c r="CZ8" s="632">
        <v>42.4</v>
      </c>
      <c r="DA8" s="632"/>
      <c r="DB8" s="632"/>
      <c r="DC8" s="632"/>
      <c r="DD8" s="638">
        <v>631795</v>
      </c>
      <c r="DE8" s="630"/>
      <c r="DF8" s="630"/>
      <c r="DG8" s="630"/>
      <c r="DH8" s="630"/>
      <c r="DI8" s="630"/>
      <c r="DJ8" s="630"/>
      <c r="DK8" s="630"/>
      <c r="DL8" s="630"/>
      <c r="DM8" s="630"/>
      <c r="DN8" s="630"/>
      <c r="DO8" s="630"/>
      <c r="DP8" s="631"/>
      <c r="DQ8" s="638">
        <v>12603869</v>
      </c>
      <c r="DR8" s="630"/>
      <c r="DS8" s="630"/>
      <c r="DT8" s="630"/>
      <c r="DU8" s="630"/>
      <c r="DV8" s="630"/>
      <c r="DW8" s="630"/>
      <c r="DX8" s="630"/>
      <c r="DY8" s="630"/>
      <c r="DZ8" s="630"/>
      <c r="EA8" s="630"/>
      <c r="EB8" s="630"/>
      <c r="EC8" s="639"/>
    </row>
    <row r="9" spans="2:143" ht="11.25" customHeight="1" x14ac:dyDescent="0.15">
      <c r="B9" s="626" t="s">
        <v>232</v>
      </c>
      <c r="C9" s="627"/>
      <c r="D9" s="627"/>
      <c r="E9" s="627"/>
      <c r="F9" s="627"/>
      <c r="G9" s="627"/>
      <c r="H9" s="627"/>
      <c r="I9" s="627"/>
      <c r="J9" s="627"/>
      <c r="K9" s="627"/>
      <c r="L9" s="627"/>
      <c r="M9" s="627"/>
      <c r="N9" s="627"/>
      <c r="O9" s="627"/>
      <c r="P9" s="627"/>
      <c r="Q9" s="628"/>
      <c r="R9" s="629">
        <v>87436</v>
      </c>
      <c r="S9" s="630"/>
      <c r="T9" s="630"/>
      <c r="U9" s="630"/>
      <c r="V9" s="630"/>
      <c r="W9" s="630"/>
      <c r="X9" s="630"/>
      <c r="Y9" s="631"/>
      <c r="Z9" s="632">
        <v>0.1</v>
      </c>
      <c r="AA9" s="632"/>
      <c r="AB9" s="632"/>
      <c r="AC9" s="632"/>
      <c r="AD9" s="633">
        <v>87436</v>
      </c>
      <c r="AE9" s="633"/>
      <c r="AF9" s="633"/>
      <c r="AG9" s="633"/>
      <c r="AH9" s="633"/>
      <c r="AI9" s="633"/>
      <c r="AJ9" s="633"/>
      <c r="AK9" s="633"/>
      <c r="AL9" s="634">
        <v>0.3</v>
      </c>
      <c r="AM9" s="635"/>
      <c r="AN9" s="635"/>
      <c r="AO9" s="636"/>
      <c r="AP9" s="626" t="s">
        <v>547</v>
      </c>
      <c r="AQ9" s="627"/>
      <c r="AR9" s="627"/>
      <c r="AS9" s="627"/>
      <c r="AT9" s="627"/>
      <c r="AU9" s="627"/>
      <c r="AV9" s="627"/>
      <c r="AW9" s="627"/>
      <c r="AX9" s="627"/>
      <c r="AY9" s="627"/>
      <c r="AZ9" s="627"/>
      <c r="BA9" s="627"/>
      <c r="BB9" s="627"/>
      <c r="BC9" s="627"/>
      <c r="BD9" s="627"/>
      <c r="BE9" s="627"/>
      <c r="BF9" s="628"/>
      <c r="BG9" s="629">
        <v>5272340</v>
      </c>
      <c r="BH9" s="630"/>
      <c r="BI9" s="630"/>
      <c r="BJ9" s="630"/>
      <c r="BK9" s="630"/>
      <c r="BL9" s="630"/>
      <c r="BM9" s="630"/>
      <c r="BN9" s="631"/>
      <c r="BO9" s="632">
        <v>37</v>
      </c>
      <c r="BP9" s="632"/>
      <c r="BQ9" s="632"/>
      <c r="BR9" s="632"/>
      <c r="BS9" s="633" t="s">
        <v>136</v>
      </c>
      <c r="BT9" s="633"/>
      <c r="BU9" s="633"/>
      <c r="BV9" s="633"/>
      <c r="BW9" s="633"/>
      <c r="BX9" s="633"/>
      <c r="BY9" s="633"/>
      <c r="BZ9" s="633"/>
      <c r="CA9" s="633"/>
      <c r="CB9" s="637"/>
      <c r="CD9" s="644" t="s">
        <v>233</v>
      </c>
      <c r="CE9" s="645"/>
      <c r="CF9" s="645"/>
      <c r="CG9" s="645"/>
      <c r="CH9" s="645"/>
      <c r="CI9" s="645"/>
      <c r="CJ9" s="645"/>
      <c r="CK9" s="645"/>
      <c r="CL9" s="645"/>
      <c r="CM9" s="645"/>
      <c r="CN9" s="645"/>
      <c r="CO9" s="645"/>
      <c r="CP9" s="645"/>
      <c r="CQ9" s="646"/>
      <c r="CR9" s="629">
        <v>6412295</v>
      </c>
      <c r="CS9" s="630"/>
      <c r="CT9" s="630"/>
      <c r="CU9" s="630"/>
      <c r="CV9" s="630"/>
      <c r="CW9" s="630"/>
      <c r="CX9" s="630"/>
      <c r="CY9" s="631"/>
      <c r="CZ9" s="632">
        <v>7.8</v>
      </c>
      <c r="DA9" s="632"/>
      <c r="DB9" s="632"/>
      <c r="DC9" s="632"/>
      <c r="DD9" s="638">
        <v>167669</v>
      </c>
      <c r="DE9" s="630"/>
      <c r="DF9" s="630"/>
      <c r="DG9" s="630"/>
      <c r="DH9" s="630"/>
      <c r="DI9" s="630"/>
      <c r="DJ9" s="630"/>
      <c r="DK9" s="630"/>
      <c r="DL9" s="630"/>
      <c r="DM9" s="630"/>
      <c r="DN9" s="630"/>
      <c r="DO9" s="630"/>
      <c r="DP9" s="631"/>
      <c r="DQ9" s="638">
        <v>4107231</v>
      </c>
      <c r="DR9" s="630"/>
      <c r="DS9" s="630"/>
      <c r="DT9" s="630"/>
      <c r="DU9" s="630"/>
      <c r="DV9" s="630"/>
      <c r="DW9" s="630"/>
      <c r="DX9" s="630"/>
      <c r="DY9" s="630"/>
      <c r="DZ9" s="630"/>
      <c r="EA9" s="630"/>
      <c r="EB9" s="630"/>
      <c r="EC9" s="639"/>
    </row>
    <row r="10" spans="2:143" ht="11.25" customHeight="1" x14ac:dyDescent="0.15">
      <c r="B10" s="626" t="s">
        <v>548</v>
      </c>
      <c r="C10" s="627"/>
      <c r="D10" s="627"/>
      <c r="E10" s="627"/>
      <c r="F10" s="627"/>
      <c r="G10" s="627"/>
      <c r="H10" s="627"/>
      <c r="I10" s="627"/>
      <c r="J10" s="627"/>
      <c r="K10" s="627"/>
      <c r="L10" s="627"/>
      <c r="M10" s="627"/>
      <c r="N10" s="627"/>
      <c r="O10" s="627"/>
      <c r="P10" s="627"/>
      <c r="Q10" s="628"/>
      <c r="R10" s="629" t="s">
        <v>544</v>
      </c>
      <c r="S10" s="630"/>
      <c r="T10" s="630"/>
      <c r="U10" s="630"/>
      <c r="V10" s="630"/>
      <c r="W10" s="630"/>
      <c r="X10" s="630"/>
      <c r="Y10" s="631"/>
      <c r="Z10" s="632" t="s">
        <v>136</v>
      </c>
      <c r="AA10" s="632"/>
      <c r="AB10" s="632"/>
      <c r="AC10" s="632"/>
      <c r="AD10" s="633" t="s">
        <v>136</v>
      </c>
      <c r="AE10" s="633"/>
      <c r="AF10" s="633"/>
      <c r="AG10" s="633"/>
      <c r="AH10" s="633"/>
      <c r="AI10" s="633"/>
      <c r="AJ10" s="633"/>
      <c r="AK10" s="633"/>
      <c r="AL10" s="634" t="s">
        <v>136</v>
      </c>
      <c r="AM10" s="635"/>
      <c r="AN10" s="635"/>
      <c r="AO10" s="636"/>
      <c r="AP10" s="626" t="s">
        <v>549</v>
      </c>
      <c r="AQ10" s="627"/>
      <c r="AR10" s="627"/>
      <c r="AS10" s="627"/>
      <c r="AT10" s="627"/>
      <c r="AU10" s="627"/>
      <c r="AV10" s="627"/>
      <c r="AW10" s="627"/>
      <c r="AX10" s="627"/>
      <c r="AY10" s="627"/>
      <c r="AZ10" s="627"/>
      <c r="BA10" s="627"/>
      <c r="BB10" s="627"/>
      <c r="BC10" s="627"/>
      <c r="BD10" s="627"/>
      <c r="BE10" s="627"/>
      <c r="BF10" s="628"/>
      <c r="BG10" s="629">
        <v>344263</v>
      </c>
      <c r="BH10" s="630"/>
      <c r="BI10" s="630"/>
      <c r="BJ10" s="630"/>
      <c r="BK10" s="630"/>
      <c r="BL10" s="630"/>
      <c r="BM10" s="630"/>
      <c r="BN10" s="631"/>
      <c r="BO10" s="632">
        <v>2.4</v>
      </c>
      <c r="BP10" s="632"/>
      <c r="BQ10" s="632"/>
      <c r="BR10" s="632"/>
      <c r="BS10" s="633" t="s">
        <v>544</v>
      </c>
      <c r="BT10" s="633"/>
      <c r="BU10" s="633"/>
      <c r="BV10" s="633"/>
      <c r="BW10" s="633"/>
      <c r="BX10" s="633"/>
      <c r="BY10" s="633"/>
      <c r="BZ10" s="633"/>
      <c r="CA10" s="633"/>
      <c r="CB10" s="637"/>
      <c r="CD10" s="644" t="s">
        <v>234</v>
      </c>
      <c r="CE10" s="645"/>
      <c r="CF10" s="645"/>
      <c r="CG10" s="645"/>
      <c r="CH10" s="645"/>
      <c r="CI10" s="645"/>
      <c r="CJ10" s="645"/>
      <c r="CK10" s="645"/>
      <c r="CL10" s="645"/>
      <c r="CM10" s="645"/>
      <c r="CN10" s="645"/>
      <c r="CO10" s="645"/>
      <c r="CP10" s="645"/>
      <c r="CQ10" s="646"/>
      <c r="CR10" s="629">
        <v>62415</v>
      </c>
      <c r="CS10" s="630"/>
      <c r="CT10" s="630"/>
      <c r="CU10" s="630"/>
      <c r="CV10" s="630"/>
      <c r="CW10" s="630"/>
      <c r="CX10" s="630"/>
      <c r="CY10" s="631"/>
      <c r="CZ10" s="632">
        <v>0.1</v>
      </c>
      <c r="DA10" s="632"/>
      <c r="DB10" s="632"/>
      <c r="DC10" s="632"/>
      <c r="DD10" s="638" t="s">
        <v>136</v>
      </c>
      <c r="DE10" s="630"/>
      <c r="DF10" s="630"/>
      <c r="DG10" s="630"/>
      <c r="DH10" s="630"/>
      <c r="DI10" s="630"/>
      <c r="DJ10" s="630"/>
      <c r="DK10" s="630"/>
      <c r="DL10" s="630"/>
      <c r="DM10" s="630"/>
      <c r="DN10" s="630"/>
      <c r="DO10" s="630"/>
      <c r="DP10" s="631"/>
      <c r="DQ10" s="638">
        <v>38943</v>
      </c>
      <c r="DR10" s="630"/>
      <c r="DS10" s="630"/>
      <c r="DT10" s="630"/>
      <c r="DU10" s="630"/>
      <c r="DV10" s="630"/>
      <c r="DW10" s="630"/>
      <c r="DX10" s="630"/>
      <c r="DY10" s="630"/>
      <c r="DZ10" s="630"/>
      <c r="EA10" s="630"/>
      <c r="EB10" s="630"/>
      <c r="EC10" s="639"/>
    </row>
    <row r="11" spans="2:143" ht="11.25" customHeight="1" x14ac:dyDescent="0.15">
      <c r="B11" s="626" t="s">
        <v>235</v>
      </c>
      <c r="C11" s="627"/>
      <c r="D11" s="627"/>
      <c r="E11" s="627"/>
      <c r="F11" s="627"/>
      <c r="G11" s="627"/>
      <c r="H11" s="627"/>
      <c r="I11" s="627"/>
      <c r="J11" s="627"/>
      <c r="K11" s="627"/>
      <c r="L11" s="627"/>
      <c r="M11" s="627"/>
      <c r="N11" s="627"/>
      <c r="O11" s="627"/>
      <c r="P11" s="627"/>
      <c r="Q11" s="628"/>
      <c r="R11" s="629">
        <v>2995084</v>
      </c>
      <c r="S11" s="630"/>
      <c r="T11" s="630"/>
      <c r="U11" s="630"/>
      <c r="V11" s="630"/>
      <c r="W11" s="630"/>
      <c r="X11" s="630"/>
      <c r="Y11" s="631"/>
      <c r="Z11" s="634">
        <v>3.5</v>
      </c>
      <c r="AA11" s="635"/>
      <c r="AB11" s="635"/>
      <c r="AC11" s="647"/>
      <c r="AD11" s="638">
        <v>2995084</v>
      </c>
      <c r="AE11" s="630"/>
      <c r="AF11" s="630"/>
      <c r="AG11" s="630"/>
      <c r="AH11" s="630"/>
      <c r="AI11" s="630"/>
      <c r="AJ11" s="630"/>
      <c r="AK11" s="631"/>
      <c r="AL11" s="634">
        <v>8.9</v>
      </c>
      <c r="AM11" s="635"/>
      <c r="AN11" s="635"/>
      <c r="AO11" s="636"/>
      <c r="AP11" s="626" t="s">
        <v>550</v>
      </c>
      <c r="AQ11" s="627"/>
      <c r="AR11" s="627"/>
      <c r="AS11" s="627"/>
      <c r="AT11" s="627"/>
      <c r="AU11" s="627"/>
      <c r="AV11" s="627"/>
      <c r="AW11" s="627"/>
      <c r="AX11" s="627"/>
      <c r="AY11" s="627"/>
      <c r="AZ11" s="627"/>
      <c r="BA11" s="627"/>
      <c r="BB11" s="627"/>
      <c r="BC11" s="627"/>
      <c r="BD11" s="627"/>
      <c r="BE11" s="627"/>
      <c r="BF11" s="628"/>
      <c r="BG11" s="629">
        <v>657498</v>
      </c>
      <c r="BH11" s="630"/>
      <c r="BI11" s="630"/>
      <c r="BJ11" s="630"/>
      <c r="BK11" s="630"/>
      <c r="BL11" s="630"/>
      <c r="BM11" s="630"/>
      <c r="BN11" s="631"/>
      <c r="BO11" s="632">
        <v>4.5999999999999996</v>
      </c>
      <c r="BP11" s="632"/>
      <c r="BQ11" s="632"/>
      <c r="BR11" s="632"/>
      <c r="BS11" s="633">
        <v>68915</v>
      </c>
      <c r="BT11" s="633"/>
      <c r="BU11" s="633"/>
      <c r="BV11" s="633"/>
      <c r="BW11" s="633"/>
      <c r="BX11" s="633"/>
      <c r="BY11" s="633"/>
      <c r="BZ11" s="633"/>
      <c r="CA11" s="633"/>
      <c r="CB11" s="637"/>
      <c r="CD11" s="644" t="s">
        <v>236</v>
      </c>
      <c r="CE11" s="645"/>
      <c r="CF11" s="645"/>
      <c r="CG11" s="645"/>
      <c r="CH11" s="645"/>
      <c r="CI11" s="645"/>
      <c r="CJ11" s="645"/>
      <c r="CK11" s="645"/>
      <c r="CL11" s="645"/>
      <c r="CM11" s="645"/>
      <c r="CN11" s="645"/>
      <c r="CO11" s="645"/>
      <c r="CP11" s="645"/>
      <c r="CQ11" s="646"/>
      <c r="CR11" s="629">
        <v>1012767</v>
      </c>
      <c r="CS11" s="630"/>
      <c r="CT11" s="630"/>
      <c r="CU11" s="630"/>
      <c r="CV11" s="630"/>
      <c r="CW11" s="630"/>
      <c r="CX11" s="630"/>
      <c r="CY11" s="631"/>
      <c r="CZ11" s="632">
        <v>1.2</v>
      </c>
      <c r="DA11" s="632"/>
      <c r="DB11" s="632"/>
      <c r="DC11" s="632"/>
      <c r="DD11" s="638">
        <v>310178</v>
      </c>
      <c r="DE11" s="630"/>
      <c r="DF11" s="630"/>
      <c r="DG11" s="630"/>
      <c r="DH11" s="630"/>
      <c r="DI11" s="630"/>
      <c r="DJ11" s="630"/>
      <c r="DK11" s="630"/>
      <c r="DL11" s="630"/>
      <c r="DM11" s="630"/>
      <c r="DN11" s="630"/>
      <c r="DO11" s="630"/>
      <c r="DP11" s="631"/>
      <c r="DQ11" s="638">
        <v>578819</v>
      </c>
      <c r="DR11" s="630"/>
      <c r="DS11" s="630"/>
      <c r="DT11" s="630"/>
      <c r="DU11" s="630"/>
      <c r="DV11" s="630"/>
      <c r="DW11" s="630"/>
      <c r="DX11" s="630"/>
      <c r="DY11" s="630"/>
      <c r="DZ11" s="630"/>
      <c r="EA11" s="630"/>
      <c r="EB11" s="630"/>
      <c r="EC11" s="639"/>
    </row>
    <row r="12" spans="2:143" ht="11.25" customHeight="1" x14ac:dyDescent="0.15">
      <c r="B12" s="626" t="s">
        <v>237</v>
      </c>
      <c r="C12" s="627"/>
      <c r="D12" s="627"/>
      <c r="E12" s="627"/>
      <c r="F12" s="627"/>
      <c r="G12" s="627"/>
      <c r="H12" s="627"/>
      <c r="I12" s="627"/>
      <c r="J12" s="627"/>
      <c r="K12" s="627"/>
      <c r="L12" s="627"/>
      <c r="M12" s="627"/>
      <c r="N12" s="627"/>
      <c r="O12" s="627"/>
      <c r="P12" s="627"/>
      <c r="Q12" s="628"/>
      <c r="R12" s="629">
        <v>90753</v>
      </c>
      <c r="S12" s="630"/>
      <c r="T12" s="630"/>
      <c r="U12" s="630"/>
      <c r="V12" s="630"/>
      <c r="W12" s="630"/>
      <c r="X12" s="630"/>
      <c r="Y12" s="631"/>
      <c r="Z12" s="632">
        <v>0.1</v>
      </c>
      <c r="AA12" s="632"/>
      <c r="AB12" s="632"/>
      <c r="AC12" s="632"/>
      <c r="AD12" s="633">
        <v>90753</v>
      </c>
      <c r="AE12" s="633"/>
      <c r="AF12" s="633"/>
      <c r="AG12" s="633"/>
      <c r="AH12" s="633"/>
      <c r="AI12" s="633"/>
      <c r="AJ12" s="633"/>
      <c r="AK12" s="633"/>
      <c r="AL12" s="634">
        <v>0.3</v>
      </c>
      <c r="AM12" s="635"/>
      <c r="AN12" s="635"/>
      <c r="AO12" s="636"/>
      <c r="AP12" s="626" t="s">
        <v>551</v>
      </c>
      <c r="AQ12" s="627"/>
      <c r="AR12" s="627"/>
      <c r="AS12" s="627"/>
      <c r="AT12" s="627"/>
      <c r="AU12" s="627"/>
      <c r="AV12" s="627"/>
      <c r="AW12" s="627"/>
      <c r="AX12" s="627"/>
      <c r="AY12" s="627"/>
      <c r="AZ12" s="627"/>
      <c r="BA12" s="627"/>
      <c r="BB12" s="627"/>
      <c r="BC12" s="627"/>
      <c r="BD12" s="627"/>
      <c r="BE12" s="627"/>
      <c r="BF12" s="628"/>
      <c r="BG12" s="629">
        <v>6214716</v>
      </c>
      <c r="BH12" s="630"/>
      <c r="BI12" s="630"/>
      <c r="BJ12" s="630"/>
      <c r="BK12" s="630"/>
      <c r="BL12" s="630"/>
      <c r="BM12" s="630"/>
      <c r="BN12" s="631"/>
      <c r="BO12" s="632">
        <v>43.6</v>
      </c>
      <c r="BP12" s="632"/>
      <c r="BQ12" s="632"/>
      <c r="BR12" s="632"/>
      <c r="BS12" s="633" t="s">
        <v>544</v>
      </c>
      <c r="BT12" s="633"/>
      <c r="BU12" s="633"/>
      <c r="BV12" s="633"/>
      <c r="BW12" s="633"/>
      <c r="BX12" s="633"/>
      <c r="BY12" s="633"/>
      <c r="BZ12" s="633"/>
      <c r="CA12" s="633"/>
      <c r="CB12" s="637"/>
      <c r="CD12" s="644" t="s">
        <v>238</v>
      </c>
      <c r="CE12" s="645"/>
      <c r="CF12" s="645"/>
      <c r="CG12" s="645"/>
      <c r="CH12" s="645"/>
      <c r="CI12" s="645"/>
      <c r="CJ12" s="645"/>
      <c r="CK12" s="645"/>
      <c r="CL12" s="645"/>
      <c r="CM12" s="645"/>
      <c r="CN12" s="645"/>
      <c r="CO12" s="645"/>
      <c r="CP12" s="645"/>
      <c r="CQ12" s="646"/>
      <c r="CR12" s="629">
        <v>2550695</v>
      </c>
      <c r="CS12" s="630"/>
      <c r="CT12" s="630"/>
      <c r="CU12" s="630"/>
      <c r="CV12" s="630"/>
      <c r="CW12" s="630"/>
      <c r="CX12" s="630"/>
      <c r="CY12" s="631"/>
      <c r="CZ12" s="632">
        <v>3.1</v>
      </c>
      <c r="DA12" s="632"/>
      <c r="DB12" s="632"/>
      <c r="DC12" s="632"/>
      <c r="DD12" s="638">
        <v>59168</v>
      </c>
      <c r="DE12" s="630"/>
      <c r="DF12" s="630"/>
      <c r="DG12" s="630"/>
      <c r="DH12" s="630"/>
      <c r="DI12" s="630"/>
      <c r="DJ12" s="630"/>
      <c r="DK12" s="630"/>
      <c r="DL12" s="630"/>
      <c r="DM12" s="630"/>
      <c r="DN12" s="630"/>
      <c r="DO12" s="630"/>
      <c r="DP12" s="631"/>
      <c r="DQ12" s="638">
        <v>752803</v>
      </c>
      <c r="DR12" s="630"/>
      <c r="DS12" s="630"/>
      <c r="DT12" s="630"/>
      <c r="DU12" s="630"/>
      <c r="DV12" s="630"/>
      <c r="DW12" s="630"/>
      <c r="DX12" s="630"/>
      <c r="DY12" s="630"/>
      <c r="DZ12" s="630"/>
      <c r="EA12" s="630"/>
      <c r="EB12" s="630"/>
      <c r="EC12" s="639"/>
    </row>
    <row r="13" spans="2:143" ht="11.25" customHeight="1" x14ac:dyDescent="0.15">
      <c r="B13" s="626" t="s">
        <v>239</v>
      </c>
      <c r="C13" s="627"/>
      <c r="D13" s="627"/>
      <c r="E13" s="627"/>
      <c r="F13" s="627"/>
      <c r="G13" s="627"/>
      <c r="H13" s="627"/>
      <c r="I13" s="627"/>
      <c r="J13" s="627"/>
      <c r="K13" s="627"/>
      <c r="L13" s="627"/>
      <c r="M13" s="627"/>
      <c r="N13" s="627"/>
      <c r="O13" s="627"/>
      <c r="P13" s="627"/>
      <c r="Q13" s="628"/>
      <c r="R13" s="629" t="s">
        <v>544</v>
      </c>
      <c r="S13" s="630"/>
      <c r="T13" s="630"/>
      <c r="U13" s="630"/>
      <c r="V13" s="630"/>
      <c r="W13" s="630"/>
      <c r="X13" s="630"/>
      <c r="Y13" s="631"/>
      <c r="Z13" s="632" t="s">
        <v>544</v>
      </c>
      <c r="AA13" s="632"/>
      <c r="AB13" s="632"/>
      <c r="AC13" s="632"/>
      <c r="AD13" s="633" t="s">
        <v>544</v>
      </c>
      <c r="AE13" s="633"/>
      <c r="AF13" s="633"/>
      <c r="AG13" s="633"/>
      <c r="AH13" s="633"/>
      <c r="AI13" s="633"/>
      <c r="AJ13" s="633"/>
      <c r="AK13" s="633"/>
      <c r="AL13" s="634" t="s">
        <v>544</v>
      </c>
      <c r="AM13" s="635"/>
      <c r="AN13" s="635"/>
      <c r="AO13" s="636"/>
      <c r="AP13" s="626" t="s">
        <v>552</v>
      </c>
      <c r="AQ13" s="627"/>
      <c r="AR13" s="627"/>
      <c r="AS13" s="627"/>
      <c r="AT13" s="627"/>
      <c r="AU13" s="627"/>
      <c r="AV13" s="627"/>
      <c r="AW13" s="627"/>
      <c r="AX13" s="627"/>
      <c r="AY13" s="627"/>
      <c r="AZ13" s="627"/>
      <c r="BA13" s="627"/>
      <c r="BB13" s="627"/>
      <c r="BC13" s="627"/>
      <c r="BD13" s="627"/>
      <c r="BE13" s="627"/>
      <c r="BF13" s="628"/>
      <c r="BG13" s="629">
        <v>6135661</v>
      </c>
      <c r="BH13" s="630"/>
      <c r="BI13" s="630"/>
      <c r="BJ13" s="630"/>
      <c r="BK13" s="630"/>
      <c r="BL13" s="630"/>
      <c r="BM13" s="630"/>
      <c r="BN13" s="631"/>
      <c r="BO13" s="632">
        <v>43</v>
      </c>
      <c r="BP13" s="632"/>
      <c r="BQ13" s="632"/>
      <c r="BR13" s="632"/>
      <c r="BS13" s="633" t="s">
        <v>544</v>
      </c>
      <c r="BT13" s="633"/>
      <c r="BU13" s="633"/>
      <c r="BV13" s="633"/>
      <c r="BW13" s="633"/>
      <c r="BX13" s="633"/>
      <c r="BY13" s="633"/>
      <c r="BZ13" s="633"/>
      <c r="CA13" s="633"/>
      <c r="CB13" s="637"/>
      <c r="CD13" s="644" t="s">
        <v>241</v>
      </c>
      <c r="CE13" s="645"/>
      <c r="CF13" s="645"/>
      <c r="CG13" s="645"/>
      <c r="CH13" s="645"/>
      <c r="CI13" s="645"/>
      <c r="CJ13" s="645"/>
      <c r="CK13" s="645"/>
      <c r="CL13" s="645"/>
      <c r="CM13" s="645"/>
      <c r="CN13" s="645"/>
      <c r="CO13" s="645"/>
      <c r="CP13" s="645"/>
      <c r="CQ13" s="646"/>
      <c r="CR13" s="629">
        <v>3961243</v>
      </c>
      <c r="CS13" s="630"/>
      <c r="CT13" s="630"/>
      <c r="CU13" s="630"/>
      <c r="CV13" s="630"/>
      <c r="CW13" s="630"/>
      <c r="CX13" s="630"/>
      <c r="CY13" s="631"/>
      <c r="CZ13" s="632">
        <v>4.8</v>
      </c>
      <c r="DA13" s="632"/>
      <c r="DB13" s="632"/>
      <c r="DC13" s="632"/>
      <c r="DD13" s="638">
        <v>2066344</v>
      </c>
      <c r="DE13" s="630"/>
      <c r="DF13" s="630"/>
      <c r="DG13" s="630"/>
      <c r="DH13" s="630"/>
      <c r="DI13" s="630"/>
      <c r="DJ13" s="630"/>
      <c r="DK13" s="630"/>
      <c r="DL13" s="630"/>
      <c r="DM13" s="630"/>
      <c r="DN13" s="630"/>
      <c r="DO13" s="630"/>
      <c r="DP13" s="631"/>
      <c r="DQ13" s="638">
        <v>2524069</v>
      </c>
      <c r="DR13" s="630"/>
      <c r="DS13" s="630"/>
      <c r="DT13" s="630"/>
      <c r="DU13" s="630"/>
      <c r="DV13" s="630"/>
      <c r="DW13" s="630"/>
      <c r="DX13" s="630"/>
      <c r="DY13" s="630"/>
      <c r="DZ13" s="630"/>
      <c r="EA13" s="630"/>
      <c r="EB13" s="630"/>
      <c r="EC13" s="639"/>
    </row>
    <row r="14" spans="2:143" ht="11.25" customHeight="1" x14ac:dyDescent="0.15">
      <c r="B14" s="626" t="s">
        <v>242</v>
      </c>
      <c r="C14" s="627"/>
      <c r="D14" s="627"/>
      <c r="E14" s="627"/>
      <c r="F14" s="627"/>
      <c r="G14" s="627"/>
      <c r="H14" s="627"/>
      <c r="I14" s="627"/>
      <c r="J14" s="627"/>
      <c r="K14" s="627"/>
      <c r="L14" s="627"/>
      <c r="M14" s="627"/>
      <c r="N14" s="627"/>
      <c r="O14" s="627"/>
      <c r="P14" s="627"/>
      <c r="Q14" s="628"/>
      <c r="R14" s="629" t="s">
        <v>544</v>
      </c>
      <c r="S14" s="630"/>
      <c r="T14" s="630"/>
      <c r="U14" s="630"/>
      <c r="V14" s="630"/>
      <c r="W14" s="630"/>
      <c r="X14" s="630"/>
      <c r="Y14" s="631"/>
      <c r="Z14" s="632" t="s">
        <v>136</v>
      </c>
      <c r="AA14" s="632"/>
      <c r="AB14" s="632"/>
      <c r="AC14" s="632"/>
      <c r="AD14" s="633" t="s">
        <v>553</v>
      </c>
      <c r="AE14" s="633"/>
      <c r="AF14" s="633"/>
      <c r="AG14" s="633"/>
      <c r="AH14" s="633"/>
      <c r="AI14" s="633"/>
      <c r="AJ14" s="633"/>
      <c r="AK14" s="633"/>
      <c r="AL14" s="634" t="s">
        <v>136</v>
      </c>
      <c r="AM14" s="635"/>
      <c r="AN14" s="635"/>
      <c r="AO14" s="636"/>
      <c r="AP14" s="626" t="s">
        <v>554</v>
      </c>
      <c r="AQ14" s="627"/>
      <c r="AR14" s="627"/>
      <c r="AS14" s="627"/>
      <c r="AT14" s="627"/>
      <c r="AU14" s="627"/>
      <c r="AV14" s="627"/>
      <c r="AW14" s="627"/>
      <c r="AX14" s="627"/>
      <c r="AY14" s="627"/>
      <c r="AZ14" s="627"/>
      <c r="BA14" s="627"/>
      <c r="BB14" s="627"/>
      <c r="BC14" s="627"/>
      <c r="BD14" s="627"/>
      <c r="BE14" s="627"/>
      <c r="BF14" s="628"/>
      <c r="BG14" s="629">
        <v>412331</v>
      </c>
      <c r="BH14" s="630"/>
      <c r="BI14" s="630"/>
      <c r="BJ14" s="630"/>
      <c r="BK14" s="630"/>
      <c r="BL14" s="630"/>
      <c r="BM14" s="630"/>
      <c r="BN14" s="631"/>
      <c r="BO14" s="632">
        <v>2.9</v>
      </c>
      <c r="BP14" s="632"/>
      <c r="BQ14" s="632"/>
      <c r="BR14" s="632"/>
      <c r="BS14" s="633" t="s">
        <v>544</v>
      </c>
      <c r="BT14" s="633"/>
      <c r="BU14" s="633"/>
      <c r="BV14" s="633"/>
      <c r="BW14" s="633"/>
      <c r="BX14" s="633"/>
      <c r="BY14" s="633"/>
      <c r="BZ14" s="633"/>
      <c r="CA14" s="633"/>
      <c r="CB14" s="637"/>
      <c r="CD14" s="644" t="s">
        <v>243</v>
      </c>
      <c r="CE14" s="645"/>
      <c r="CF14" s="645"/>
      <c r="CG14" s="645"/>
      <c r="CH14" s="645"/>
      <c r="CI14" s="645"/>
      <c r="CJ14" s="645"/>
      <c r="CK14" s="645"/>
      <c r="CL14" s="645"/>
      <c r="CM14" s="645"/>
      <c r="CN14" s="645"/>
      <c r="CO14" s="645"/>
      <c r="CP14" s="645"/>
      <c r="CQ14" s="646"/>
      <c r="CR14" s="629">
        <v>1899126</v>
      </c>
      <c r="CS14" s="630"/>
      <c r="CT14" s="630"/>
      <c r="CU14" s="630"/>
      <c r="CV14" s="630"/>
      <c r="CW14" s="630"/>
      <c r="CX14" s="630"/>
      <c r="CY14" s="631"/>
      <c r="CZ14" s="632">
        <v>2.2999999999999998</v>
      </c>
      <c r="DA14" s="632"/>
      <c r="DB14" s="632"/>
      <c r="DC14" s="632"/>
      <c r="DD14" s="638">
        <v>55200</v>
      </c>
      <c r="DE14" s="630"/>
      <c r="DF14" s="630"/>
      <c r="DG14" s="630"/>
      <c r="DH14" s="630"/>
      <c r="DI14" s="630"/>
      <c r="DJ14" s="630"/>
      <c r="DK14" s="630"/>
      <c r="DL14" s="630"/>
      <c r="DM14" s="630"/>
      <c r="DN14" s="630"/>
      <c r="DO14" s="630"/>
      <c r="DP14" s="631"/>
      <c r="DQ14" s="638">
        <v>1821942</v>
      </c>
      <c r="DR14" s="630"/>
      <c r="DS14" s="630"/>
      <c r="DT14" s="630"/>
      <c r="DU14" s="630"/>
      <c r="DV14" s="630"/>
      <c r="DW14" s="630"/>
      <c r="DX14" s="630"/>
      <c r="DY14" s="630"/>
      <c r="DZ14" s="630"/>
      <c r="EA14" s="630"/>
      <c r="EB14" s="630"/>
      <c r="EC14" s="639"/>
    </row>
    <row r="15" spans="2:143" ht="11.25" customHeight="1" x14ac:dyDescent="0.15">
      <c r="B15" s="626" t="s">
        <v>244</v>
      </c>
      <c r="C15" s="627"/>
      <c r="D15" s="627"/>
      <c r="E15" s="627"/>
      <c r="F15" s="627"/>
      <c r="G15" s="627"/>
      <c r="H15" s="627"/>
      <c r="I15" s="627"/>
      <c r="J15" s="627"/>
      <c r="K15" s="627"/>
      <c r="L15" s="627"/>
      <c r="M15" s="627"/>
      <c r="N15" s="627"/>
      <c r="O15" s="627"/>
      <c r="P15" s="627"/>
      <c r="Q15" s="628"/>
      <c r="R15" s="629" t="s">
        <v>544</v>
      </c>
      <c r="S15" s="630"/>
      <c r="T15" s="630"/>
      <c r="U15" s="630"/>
      <c r="V15" s="630"/>
      <c r="W15" s="630"/>
      <c r="X15" s="630"/>
      <c r="Y15" s="631"/>
      <c r="Z15" s="632" t="s">
        <v>544</v>
      </c>
      <c r="AA15" s="632"/>
      <c r="AB15" s="632"/>
      <c r="AC15" s="632"/>
      <c r="AD15" s="633" t="s">
        <v>544</v>
      </c>
      <c r="AE15" s="633"/>
      <c r="AF15" s="633"/>
      <c r="AG15" s="633"/>
      <c r="AH15" s="633"/>
      <c r="AI15" s="633"/>
      <c r="AJ15" s="633"/>
      <c r="AK15" s="633"/>
      <c r="AL15" s="634" t="s">
        <v>136</v>
      </c>
      <c r="AM15" s="635"/>
      <c r="AN15" s="635"/>
      <c r="AO15" s="636"/>
      <c r="AP15" s="626" t="s">
        <v>555</v>
      </c>
      <c r="AQ15" s="627"/>
      <c r="AR15" s="627"/>
      <c r="AS15" s="627"/>
      <c r="AT15" s="627"/>
      <c r="AU15" s="627"/>
      <c r="AV15" s="627"/>
      <c r="AW15" s="627"/>
      <c r="AX15" s="627"/>
      <c r="AY15" s="627"/>
      <c r="AZ15" s="627"/>
      <c r="BA15" s="627"/>
      <c r="BB15" s="627"/>
      <c r="BC15" s="627"/>
      <c r="BD15" s="627"/>
      <c r="BE15" s="627"/>
      <c r="BF15" s="628"/>
      <c r="BG15" s="629">
        <v>1147100</v>
      </c>
      <c r="BH15" s="630"/>
      <c r="BI15" s="630"/>
      <c r="BJ15" s="630"/>
      <c r="BK15" s="630"/>
      <c r="BL15" s="630"/>
      <c r="BM15" s="630"/>
      <c r="BN15" s="631"/>
      <c r="BO15" s="632">
        <v>8</v>
      </c>
      <c r="BP15" s="632"/>
      <c r="BQ15" s="632"/>
      <c r="BR15" s="632"/>
      <c r="BS15" s="633" t="s">
        <v>544</v>
      </c>
      <c r="BT15" s="633"/>
      <c r="BU15" s="633"/>
      <c r="BV15" s="633"/>
      <c r="BW15" s="633"/>
      <c r="BX15" s="633"/>
      <c r="BY15" s="633"/>
      <c r="BZ15" s="633"/>
      <c r="CA15" s="633"/>
      <c r="CB15" s="637"/>
      <c r="CD15" s="644" t="s">
        <v>245</v>
      </c>
      <c r="CE15" s="645"/>
      <c r="CF15" s="645"/>
      <c r="CG15" s="645"/>
      <c r="CH15" s="645"/>
      <c r="CI15" s="645"/>
      <c r="CJ15" s="645"/>
      <c r="CK15" s="645"/>
      <c r="CL15" s="645"/>
      <c r="CM15" s="645"/>
      <c r="CN15" s="645"/>
      <c r="CO15" s="645"/>
      <c r="CP15" s="645"/>
      <c r="CQ15" s="646"/>
      <c r="CR15" s="629">
        <v>5397410</v>
      </c>
      <c r="CS15" s="630"/>
      <c r="CT15" s="630"/>
      <c r="CU15" s="630"/>
      <c r="CV15" s="630"/>
      <c r="CW15" s="630"/>
      <c r="CX15" s="630"/>
      <c r="CY15" s="631"/>
      <c r="CZ15" s="632">
        <v>6.6</v>
      </c>
      <c r="DA15" s="632"/>
      <c r="DB15" s="632"/>
      <c r="DC15" s="632"/>
      <c r="DD15" s="638">
        <v>625824</v>
      </c>
      <c r="DE15" s="630"/>
      <c r="DF15" s="630"/>
      <c r="DG15" s="630"/>
      <c r="DH15" s="630"/>
      <c r="DI15" s="630"/>
      <c r="DJ15" s="630"/>
      <c r="DK15" s="630"/>
      <c r="DL15" s="630"/>
      <c r="DM15" s="630"/>
      <c r="DN15" s="630"/>
      <c r="DO15" s="630"/>
      <c r="DP15" s="631"/>
      <c r="DQ15" s="638">
        <v>3378455</v>
      </c>
      <c r="DR15" s="630"/>
      <c r="DS15" s="630"/>
      <c r="DT15" s="630"/>
      <c r="DU15" s="630"/>
      <c r="DV15" s="630"/>
      <c r="DW15" s="630"/>
      <c r="DX15" s="630"/>
      <c r="DY15" s="630"/>
      <c r="DZ15" s="630"/>
      <c r="EA15" s="630"/>
      <c r="EB15" s="630"/>
      <c r="EC15" s="639"/>
    </row>
    <row r="16" spans="2:143" ht="11.25" customHeight="1" x14ac:dyDescent="0.15">
      <c r="B16" s="626" t="s">
        <v>246</v>
      </c>
      <c r="C16" s="627"/>
      <c r="D16" s="627"/>
      <c r="E16" s="627"/>
      <c r="F16" s="627"/>
      <c r="G16" s="627"/>
      <c r="H16" s="627"/>
      <c r="I16" s="627"/>
      <c r="J16" s="627"/>
      <c r="K16" s="627"/>
      <c r="L16" s="627"/>
      <c r="M16" s="627"/>
      <c r="N16" s="627"/>
      <c r="O16" s="627"/>
      <c r="P16" s="627"/>
      <c r="Q16" s="628"/>
      <c r="R16" s="629">
        <v>53011</v>
      </c>
      <c r="S16" s="630"/>
      <c r="T16" s="630"/>
      <c r="U16" s="630"/>
      <c r="V16" s="630"/>
      <c r="W16" s="630"/>
      <c r="X16" s="630"/>
      <c r="Y16" s="631"/>
      <c r="Z16" s="632">
        <v>0.1</v>
      </c>
      <c r="AA16" s="632"/>
      <c r="AB16" s="632"/>
      <c r="AC16" s="632"/>
      <c r="AD16" s="633">
        <v>53011</v>
      </c>
      <c r="AE16" s="633"/>
      <c r="AF16" s="633"/>
      <c r="AG16" s="633"/>
      <c r="AH16" s="633"/>
      <c r="AI16" s="633"/>
      <c r="AJ16" s="633"/>
      <c r="AK16" s="633"/>
      <c r="AL16" s="634">
        <v>0.2</v>
      </c>
      <c r="AM16" s="635"/>
      <c r="AN16" s="635"/>
      <c r="AO16" s="636"/>
      <c r="AP16" s="626" t="s">
        <v>556</v>
      </c>
      <c r="AQ16" s="627"/>
      <c r="AR16" s="627"/>
      <c r="AS16" s="627"/>
      <c r="AT16" s="627"/>
      <c r="AU16" s="627"/>
      <c r="AV16" s="627"/>
      <c r="AW16" s="627"/>
      <c r="AX16" s="627"/>
      <c r="AY16" s="627"/>
      <c r="AZ16" s="627"/>
      <c r="BA16" s="627"/>
      <c r="BB16" s="627"/>
      <c r="BC16" s="627"/>
      <c r="BD16" s="627"/>
      <c r="BE16" s="627"/>
      <c r="BF16" s="628"/>
      <c r="BG16" s="629">
        <v>197</v>
      </c>
      <c r="BH16" s="630"/>
      <c r="BI16" s="630"/>
      <c r="BJ16" s="630"/>
      <c r="BK16" s="630"/>
      <c r="BL16" s="630"/>
      <c r="BM16" s="630"/>
      <c r="BN16" s="631"/>
      <c r="BO16" s="632">
        <v>0</v>
      </c>
      <c r="BP16" s="632"/>
      <c r="BQ16" s="632"/>
      <c r="BR16" s="632"/>
      <c r="BS16" s="633" t="s">
        <v>544</v>
      </c>
      <c r="BT16" s="633"/>
      <c r="BU16" s="633"/>
      <c r="BV16" s="633"/>
      <c r="BW16" s="633"/>
      <c r="BX16" s="633"/>
      <c r="BY16" s="633"/>
      <c r="BZ16" s="633"/>
      <c r="CA16" s="633"/>
      <c r="CB16" s="637"/>
      <c r="CD16" s="644" t="s">
        <v>247</v>
      </c>
      <c r="CE16" s="645"/>
      <c r="CF16" s="645"/>
      <c r="CG16" s="645"/>
      <c r="CH16" s="645"/>
      <c r="CI16" s="645"/>
      <c r="CJ16" s="645"/>
      <c r="CK16" s="645"/>
      <c r="CL16" s="645"/>
      <c r="CM16" s="645"/>
      <c r="CN16" s="645"/>
      <c r="CO16" s="645"/>
      <c r="CP16" s="645"/>
      <c r="CQ16" s="646"/>
      <c r="CR16" s="629">
        <v>235062</v>
      </c>
      <c r="CS16" s="630"/>
      <c r="CT16" s="630"/>
      <c r="CU16" s="630"/>
      <c r="CV16" s="630"/>
      <c r="CW16" s="630"/>
      <c r="CX16" s="630"/>
      <c r="CY16" s="631"/>
      <c r="CZ16" s="632">
        <v>0.3</v>
      </c>
      <c r="DA16" s="632"/>
      <c r="DB16" s="632"/>
      <c r="DC16" s="632"/>
      <c r="DD16" s="638" t="s">
        <v>544</v>
      </c>
      <c r="DE16" s="630"/>
      <c r="DF16" s="630"/>
      <c r="DG16" s="630"/>
      <c r="DH16" s="630"/>
      <c r="DI16" s="630"/>
      <c r="DJ16" s="630"/>
      <c r="DK16" s="630"/>
      <c r="DL16" s="630"/>
      <c r="DM16" s="630"/>
      <c r="DN16" s="630"/>
      <c r="DO16" s="630"/>
      <c r="DP16" s="631"/>
      <c r="DQ16" s="638">
        <v>94345</v>
      </c>
      <c r="DR16" s="630"/>
      <c r="DS16" s="630"/>
      <c r="DT16" s="630"/>
      <c r="DU16" s="630"/>
      <c r="DV16" s="630"/>
      <c r="DW16" s="630"/>
      <c r="DX16" s="630"/>
      <c r="DY16" s="630"/>
      <c r="DZ16" s="630"/>
      <c r="EA16" s="630"/>
      <c r="EB16" s="630"/>
      <c r="EC16" s="639"/>
    </row>
    <row r="17" spans="2:133" ht="11.25" customHeight="1" x14ac:dyDescent="0.15">
      <c r="B17" s="626" t="s">
        <v>557</v>
      </c>
      <c r="C17" s="627"/>
      <c r="D17" s="627"/>
      <c r="E17" s="627"/>
      <c r="F17" s="627"/>
      <c r="G17" s="627"/>
      <c r="H17" s="627"/>
      <c r="I17" s="627"/>
      <c r="J17" s="627"/>
      <c r="K17" s="627"/>
      <c r="L17" s="627"/>
      <c r="M17" s="627"/>
      <c r="N17" s="627"/>
      <c r="O17" s="627"/>
      <c r="P17" s="627"/>
      <c r="Q17" s="628"/>
      <c r="R17" s="629">
        <v>217947</v>
      </c>
      <c r="S17" s="630"/>
      <c r="T17" s="630"/>
      <c r="U17" s="630"/>
      <c r="V17" s="630"/>
      <c r="W17" s="630"/>
      <c r="X17" s="630"/>
      <c r="Y17" s="631"/>
      <c r="Z17" s="632">
        <v>0.3</v>
      </c>
      <c r="AA17" s="632"/>
      <c r="AB17" s="632"/>
      <c r="AC17" s="632"/>
      <c r="AD17" s="633">
        <v>217947</v>
      </c>
      <c r="AE17" s="633"/>
      <c r="AF17" s="633"/>
      <c r="AG17" s="633"/>
      <c r="AH17" s="633"/>
      <c r="AI17" s="633"/>
      <c r="AJ17" s="633"/>
      <c r="AK17" s="633"/>
      <c r="AL17" s="634">
        <v>0.6</v>
      </c>
      <c r="AM17" s="635"/>
      <c r="AN17" s="635"/>
      <c r="AO17" s="636"/>
      <c r="AP17" s="626" t="s">
        <v>558</v>
      </c>
      <c r="AQ17" s="627"/>
      <c r="AR17" s="627"/>
      <c r="AS17" s="627"/>
      <c r="AT17" s="627"/>
      <c r="AU17" s="627"/>
      <c r="AV17" s="627"/>
      <c r="AW17" s="627"/>
      <c r="AX17" s="627"/>
      <c r="AY17" s="627"/>
      <c r="AZ17" s="627"/>
      <c r="BA17" s="627"/>
      <c r="BB17" s="627"/>
      <c r="BC17" s="627"/>
      <c r="BD17" s="627"/>
      <c r="BE17" s="627"/>
      <c r="BF17" s="628"/>
      <c r="BG17" s="629" t="s">
        <v>544</v>
      </c>
      <c r="BH17" s="630"/>
      <c r="BI17" s="630"/>
      <c r="BJ17" s="630"/>
      <c r="BK17" s="630"/>
      <c r="BL17" s="630"/>
      <c r="BM17" s="630"/>
      <c r="BN17" s="631"/>
      <c r="BO17" s="632" t="s">
        <v>136</v>
      </c>
      <c r="BP17" s="632"/>
      <c r="BQ17" s="632"/>
      <c r="BR17" s="632"/>
      <c r="BS17" s="633" t="s">
        <v>544</v>
      </c>
      <c r="BT17" s="633"/>
      <c r="BU17" s="633"/>
      <c r="BV17" s="633"/>
      <c r="BW17" s="633"/>
      <c r="BX17" s="633"/>
      <c r="BY17" s="633"/>
      <c r="BZ17" s="633"/>
      <c r="CA17" s="633"/>
      <c r="CB17" s="637"/>
      <c r="CD17" s="644" t="s">
        <v>248</v>
      </c>
      <c r="CE17" s="645"/>
      <c r="CF17" s="645"/>
      <c r="CG17" s="645"/>
      <c r="CH17" s="645"/>
      <c r="CI17" s="645"/>
      <c r="CJ17" s="645"/>
      <c r="CK17" s="645"/>
      <c r="CL17" s="645"/>
      <c r="CM17" s="645"/>
      <c r="CN17" s="645"/>
      <c r="CO17" s="645"/>
      <c r="CP17" s="645"/>
      <c r="CQ17" s="646"/>
      <c r="CR17" s="629">
        <v>7006774</v>
      </c>
      <c r="CS17" s="630"/>
      <c r="CT17" s="630"/>
      <c r="CU17" s="630"/>
      <c r="CV17" s="630"/>
      <c r="CW17" s="630"/>
      <c r="CX17" s="630"/>
      <c r="CY17" s="631"/>
      <c r="CZ17" s="632">
        <v>8.5</v>
      </c>
      <c r="DA17" s="632"/>
      <c r="DB17" s="632"/>
      <c r="DC17" s="632"/>
      <c r="DD17" s="638" t="s">
        <v>553</v>
      </c>
      <c r="DE17" s="630"/>
      <c r="DF17" s="630"/>
      <c r="DG17" s="630"/>
      <c r="DH17" s="630"/>
      <c r="DI17" s="630"/>
      <c r="DJ17" s="630"/>
      <c r="DK17" s="630"/>
      <c r="DL17" s="630"/>
      <c r="DM17" s="630"/>
      <c r="DN17" s="630"/>
      <c r="DO17" s="630"/>
      <c r="DP17" s="631"/>
      <c r="DQ17" s="638">
        <v>6598843</v>
      </c>
      <c r="DR17" s="630"/>
      <c r="DS17" s="630"/>
      <c r="DT17" s="630"/>
      <c r="DU17" s="630"/>
      <c r="DV17" s="630"/>
      <c r="DW17" s="630"/>
      <c r="DX17" s="630"/>
      <c r="DY17" s="630"/>
      <c r="DZ17" s="630"/>
      <c r="EA17" s="630"/>
      <c r="EB17" s="630"/>
      <c r="EC17" s="639"/>
    </row>
    <row r="18" spans="2:133" ht="11.25" customHeight="1" x14ac:dyDescent="0.15">
      <c r="B18" s="626" t="s">
        <v>249</v>
      </c>
      <c r="C18" s="627"/>
      <c r="D18" s="627"/>
      <c r="E18" s="627"/>
      <c r="F18" s="627"/>
      <c r="G18" s="627"/>
      <c r="H18" s="627"/>
      <c r="I18" s="627"/>
      <c r="J18" s="627"/>
      <c r="K18" s="627"/>
      <c r="L18" s="627"/>
      <c r="M18" s="627"/>
      <c r="N18" s="627"/>
      <c r="O18" s="627"/>
      <c r="P18" s="627"/>
      <c r="Q18" s="628"/>
      <c r="R18" s="629">
        <v>357100</v>
      </c>
      <c r="S18" s="630"/>
      <c r="T18" s="630"/>
      <c r="U18" s="630"/>
      <c r="V18" s="630"/>
      <c r="W18" s="630"/>
      <c r="X18" s="630"/>
      <c r="Y18" s="631"/>
      <c r="Z18" s="632">
        <v>0.4</v>
      </c>
      <c r="AA18" s="632"/>
      <c r="AB18" s="632"/>
      <c r="AC18" s="632"/>
      <c r="AD18" s="633">
        <v>357100</v>
      </c>
      <c r="AE18" s="633"/>
      <c r="AF18" s="633"/>
      <c r="AG18" s="633"/>
      <c r="AH18" s="633"/>
      <c r="AI18" s="633"/>
      <c r="AJ18" s="633"/>
      <c r="AK18" s="633"/>
      <c r="AL18" s="634">
        <v>1.1000000238418579</v>
      </c>
      <c r="AM18" s="635"/>
      <c r="AN18" s="635"/>
      <c r="AO18" s="636"/>
      <c r="AP18" s="626" t="s">
        <v>559</v>
      </c>
      <c r="AQ18" s="627"/>
      <c r="AR18" s="627"/>
      <c r="AS18" s="627"/>
      <c r="AT18" s="627"/>
      <c r="AU18" s="627"/>
      <c r="AV18" s="627"/>
      <c r="AW18" s="627"/>
      <c r="AX18" s="627"/>
      <c r="AY18" s="627"/>
      <c r="AZ18" s="627"/>
      <c r="BA18" s="627"/>
      <c r="BB18" s="627"/>
      <c r="BC18" s="627"/>
      <c r="BD18" s="627"/>
      <c r="BE18" s="627"/>
      <c r="BF18" s="628"/>
      <c r="BG18" s="629" t="s">
        <v>136</v>
      </c>
      <c r="BH18" s="630"/>
      <c r="BI18" s="630"/>
      <c r="BJ18" s="630"/>
      <c r="BK18" s="630"/>
      <c r="BL18" s="630"/>
      <c r="BM18" s="630"/>
      <c r="BN18" s="631"/>
      <c r="BO18" s="632" t="s">
        <v>544</v>
      </c>
      <c r="BP18" s="632"/>
      <c r="BQ18" s="632"/>
      <c r="BR18" s="632"/>
      <c r="BS18" s="633" t="s">
        <v>544</v>
      </c>
      <c r="BT18" s="633"/>
      <c r="BU18" s="633"/>
      <c r="BV18" s="633"/>
      <c r="BW18" s="633"/>
      <c r="BX18" s="633"/>
      <c r="BY18" s="633"/>
      <c r="BZ18" s="633"/>
      <c r="CA18" s="633"/>
      <c r="CB18" s="637"/>
      <c r="CD18" s="644" t="s">
        <v>250</v>
      </c>
      <c r="CE18" s="645"/>
      <c r="CF18" s="645"/>
      <c r="CG18" s="645"/>
      <c r="CH18" s="645"/>
      <c r="CI18" s="645"/>
      <c r="CJ18" s="645"/>
      <c r="CK18" s="645"/>
      <c r="CL18" s="645"/>
      <c r="CM18" s="645"/>
      <c r="CN18" s="645"/>
      <c r="CO18" s="645"/>
      <c r="CP18" s="645"/>
      <c r="CQ18" s="646"/>
      <c r="CR18" s="629" t="s">
        <v>136</v>
      </c>
      <c r="CS18" s="630"/>
      <c r="CT18" s="630"/>
      <c r="CU18" s="630"/>
      <c r="CV18" s="630"/>
      <c r="CW18" s="630"/>
      <c r="CX18" s="630"/>
      <c r="CY18" s="631"/>
      <c r="CZ18" s="632" t="s">
        <v>544</v>
      </c>
      <c r="DA18" s="632"/>
      <c r="DB18" s="632"/>
      <c r="DC18" s="632"/>
      <c r="DD18" s="638" t="s">
        <v>544</v>
      </c>
      <c r="DE18" s="630"/>
      <c r="DF18" s="630"/>
      <c r="DG18" s="630"/>
      <c r="DH18" s="630"/>
      <c r="DI18" s="630"/>
      <c r="DJ18" s="630"/>
      <c r="DK18" s="630"/>
      <c r="DL18" s="630"/>
      <c r="DM18" s="630"/>
      <c r="DN18" s="630"/>
      <c r="DO18" s="630"/>
      <c r="DP18" s="631"/>
      <c r="DQ18" s="638" t="s">
        <v>136</v>
      </c>
      <c r="DR18" s="630"/>
      <c r="DS18" s="630"/>
      <c r="DT18" s="630"/>
      <c r="DU18" s="630"/>
      <c r="DV18" s="630"/>
      <c r="DW18" s="630"/>
      <c r="DX18" s="630"/>
      <c r="DY18" s="630"/>
      <c r="DZ18" s="630"/>
      <c r="EA18" s="630"/>
      <c r="EB18" s="630"/>
      <c r="EC18" s="639"/>
    </row>
    <row r="19" spans="2:133" ht="11.25" customHeight="1" x14ac:dyDescent="0.15">
      <c r="B19" s="626" t="s">
        <v>251</v>
      </c>
      <c r="C19" s="627"/>
      <c r="D19" s="627"/>
      <c r="E19" s="627"/>
      <c r="F19" s="627"/>
      <c r="G19" s="627"/>
      <c r="H19" s="627"/>
      <c r="I19" s="627"/>
      <c r="J19" s="627"/>
      <c r="K19" s="627"/>
      <c r="L19" s="627"/>
      <c r="M19" s="627"/>
      <c r="N19" s="627"/>
      <c r="O19" s="627"/>
      <c r="P19" s="627"/>
      <c r="Q19" s="628"/>
      <c r="R19" s="629">
        <v>103883</v>
      </c>
      <c r="S19" s="630"/>
      <c r="T19" s="630"/>
      <c r="U19" s="630"/>
      <c r="V19" s="630"/>
      <c r="W19" s="630"/>
      <c r="X19" s="630"/>
      <c r="Y19" s="631"/>
      <c r="Z19" s="632">
        <v>0.1</v>
      </c>
      <c r="AA19" s="632"/>
      <c r="AB19" s="632"/>
      <c r="AC19" s="632"/>
      <c r="AD19" s="633">
        <v>103883</v>
      </c>
      <c r="AE19" s="633"/>
      <c r="AF19" s="633"/>
      <c r="AG19" s="633"/>
      <c r="AH19" s="633"/>
      <c r="AI19" s="633"/>
      <c r="AJ19" s="633"/>
      <c r="AK19" s="633"/>
      <c r="AL19" s="634">
        <v>0.3</v>
      </c>
      <c r="AM19" s="635"/>
      <c r="AN19" s="635"/>
      <c r="AO19" s="636"/>
      <c r="AP19" s="626" t="s">
        <v>252</v>
      </c>
      <c r="AQ19" s="627"/>
      <c r="AR19" s="627"/>
      <c r="AS19" s="627"/>
      <c r="AT19" s="627"/>
      <c r="AU19" s="627"/>
      <c r="AV19" s="627"/>
      <c r="AW19" s="627"/>
      <c r="AX19" s="627"/>
      <c r="AY19" s="627"/>
      <c r="AZ19" s="627"/>
      <c r="BA19" s="627"/>
      <c r="BB19" s="627"/>
      <c r="BC19" s="627"/>
      <c r="BD19" s="627"/>
      <c r="BE19" s="627"/>
      <c r="BF19" s="628"/>
      <c r="BG19" s="629">
        <v>255</v>
      </c>
      <c r="BH19" s="630"/>
      <c r="BI19" s="630"/>
      <c r="BJ19" s="630"/>
      <c r="BK19" s="630"/>
      <c r="BL19" s="630"/>
      <c r="BM19" s="630"/>
      <c r="BN19" s="631"/>
      <c r="BO19" s="632">
        <v>0</v>
      </c>
      <c r="BP19" s="632"/>
      <c r="BQ19" s="632"/>
      <c r="BR19" s="632"/>
      <c r="BS19" s="633" t="s">
        <v>544</v>
      </c>
      <c r="BT19" s="633"/>
      <c r="BU19" s="633"/>
      <c r="BV19" s="633"/>
      <c r="BW19" s="633"/>
      <c r="BX19" s="633"/>
      <c r="BY19" s="633"/>
      <c r="BZ19" s="633"/>
      <c r="CA19" s="633"/>
      <c r="CB19" s="637"/>
      <c r="CD19" s="644" t="s">
        <v>560</v>
      </c>
      <c r="CE19" s="645"/>
      <c r="CF19" s="645"/>
      <c r="CG19" s="645"/>
      <c r="CH19" s="645"/>
      <c r="CI19" s="645"/>
      <c r="CJ19" s="645"/>
      <c r="CK19" s="645"/>
      <c r="CL19" s="645"/>
      <c r="CM19" s="645"/>
      <c r="CN19" s="645"/>
      <c r="CO19" s="645"/>
      <c r="CP19" s="645"/>
      <c r="CQ19" s="646"/>
      <c r="CR19" s="629" t="s">
        <v>136</v>
      </c>
      <c r="CS19" s="630"/>
      <c r="CT19" s="630"/>
      <c r="CU19" s="630"/>
      <c r="CV19" s="630"/>
      <c r="CW19" s="630"/>
      <c r="CX19" s="630"/>
      <c r="CY19" s="631"/>
      <c r="CZ19" s="632" t="s">
        <v>544</v>
      </c>
      <c r="DA19" s="632"/>
      <c r="DB19" s="632"/>
      <c r="DC19" s="632"/>
      <c r="DD19" s="638" t="s">
        <v>136</v>
      </c>
      <c r="DE19" s="630"/>
      <c r="DF19" s="630"/>
      <c r="DG19" s="630"/>
      <c r="DH19" s="630"/>
      <c r="DI19" s="630"/>
      <c r="DJ19" s="630"/>
      <c r="DK19" s="630"/>
      <c r="DL19" s="630"/>
      <c r="DM19" s="630"/>
      <c r="DN19" s="630"/>
      <c r="DO19" s="630"/>
      <c r="DP19" s="631"/>
      <c r="DQ19" s="638" t="s">
        <v>544</v>
      </c>
      <c r="DR19" s="630"/>
      <c r="DS19" s="630"/>
      <c r="DT19" s="630"/>
      <c r="DU19" s="630"/>
      <c r="DV19" s="630"/>
      <c r="DW19" s="630"/>
      <c r="DX19" s="630"/>
      <c r="DY19" s="630"/>
      <c r="DZ19" s="630"/>
      <c r="EA19" s="630"/>
      <c r="EB19" s="630"/>
      <c r="EC19" s="639"/>
    </row>
    <row r="20" spans="2:133" ht="11.25" customHeight="1" x14ac:dyDescent="0.15">
      <c r="B20" s="626" t="s">
        <v>253</v>
      </c>
      <c r="C20" s="627"/>
      <c r="D20" s="627"/>
      <c r="E20" s="627"/>
      <c r="F20" s="627"/>
      <c r="G20" s="627"/>
      <c r="H20" s="627"/>
      <c r="I20" s="627"/>
      <c r="J20" s="627"/>
      <c r="K20" s="627"/>
      <c r="L20" s="627"/>
      <c r="M20" s="627"/>
      <c r="N20" s="627"/>
      <c r="O20" s="627"/>
      <c r="P20" s="627"/>
      <c r="Q20" s="628"/>
      <c r="R20" s="629">
        <v>17213</v>
      </c>
      <c r="S20" s="630"/>
      <c r="T20" s="630"/>
      <c r="U20" s="630"/>
      <c r="V20" s="630"/>
      <c r="W20" s="630"/>
      <c r="X20" s="630"/>
      <c r="Y20" s="631"/>
      <c r="Z20" s="632">
        <v>0</v>
      </c>
      <c r="AA20" s="632"/>
      <c r="AB20" s="632"/>
      <c r="AC20" s="632"/>
      <c r="AD20" s="633">
        <v>17213</v>
      </c>
      <c r="AE20" s="633"/>
      <c r="AF20" s="633"/>
      <c r="AG20" s="633"/>
      <c r="AH20" s="633"/>
      <c r="AI20" s="633"/>
      <c r="AJ20" s="633"/>
      <c r="AK20" s="633"/>
      <c r="AL20" s="634">
        <v>0.1</v>
      </c>
      <c r="AM20" s="635"/>
      <c r="AN20" s="635"/>
      <c r="AO20" s="636"/>
      <c r="AP20" s="626" t="s">
        <v>561</v>
      </c>
      <c r="AQ20" s="627"/>
      <c r="AR20" s="627"/>
      <c r="AS20" s="627"/>
      <c r="AT20" s="627"/>
      <c r="AU20" s="627"/>
      <c r="AV20" s="627"/>
      <c r="AW20" s="627"/>
      <c r="AX20" s="627"/>
      <c r="AY20" s="627"/>
      <c r="AZ20" s="627"/>
      <c r="BA20" s="627"/>
      <c r="BB20" s="627"/>
      <c r="BC20" s="627"/>
      <c r="BD20" s="627"/>
      <c r="BE20" s="627"/>
      <c r="BF20" s="628"/>
      <c r="BG20" s="629">
        <v>255</v>
      </c>
      <c r="BH20" s="630"/>
      <c r="BI20" s="630"/>
      <c r="BJ20" s="630"/>
      <c r="BK20" s="630"/>
      <c r="BL20" s="630"/>
      <c r="BM20" s="630"/>
      <c r="BN20" s="631"/>
      <c r="BO20" s="632">
        <v>0</v>
      </c>
      <c r="BP20" s="632"/>
      <c r="BQ20" s="632"/>
      <c r="BR20" s="632"/>
      <c r="BS20" s="633" t="s">
        <v>544</v>
      </c>
      <c r="BT20" s="633"/>
      <c r="BU20" s="633"/>
      <c r="BV20" s="633"/>
      <c r="BW20" s="633"/>
      <c r="BX20" s="633"/>
      <c r="BY20" s="633"/>
      <c r="BZ20" s="633"/>
      <c r="CA20" s="633"/>
      <c r="CB20" s="637"/>
      <c r="CD20" s="644" t="s">
        <v>254</v>
      </c>
      <c r="CE20" s="645"/>
      <c r="CF20" s="645"/>
      <c r="CG20" s="645"/>
      <c r="CH20" s="645"/>
      <c r="CI20" s="645"/>
      <c r="CJ20" s="645"/>
      <c r="CK20" s="645"/>
      <c r="CL20" s="645"/>
      <c r="CM20" s="645"/>
      <c r="CN20" s="645"/>
      <c r="CO20" s="645"/>
      <c r="CP20" s="645"/>
      <c r="CQ20" s="646"/>
      <c r="CR20" s="629">
        <v>82318386</v>
      </c>
      <c r="CS20" s="630"/>
      <c r="CT20" s="630"/>
      <c r="CU20" s="630"/>
      <c r="CV20" s="630"/>
      <c r="CW20" s="630"/>
      <c r="CX20" s="630"/>
      <c r="CY20" s="631"/>
      <c r="CZ20" s="632">
        <v>100</v>
      </c>
      <c r="DA20" s="632"/>
      <c r="DB20" s="632"/>
      <c r="DC20" s="632"/>
      <c r="DD20" s="638">
        <v>6003731</v>
      </c>
      <c r="DE20" s="630"/>
      <c r="DF20" s="630"/>
      <c r="DG20" s="630"/>
      <c r="DH20" s="630"/>
      <c r="DI20" s="630"/>
      <c r="DJ20" s="630"/>
      <c r="DK20" s="630"/>
      <c r="DL20" s="630"/>
      <c r="DM20" s="630"/>
      <c r="DN20" s="630"/>
      <c r="DO20" s="630"/>
      <c r="DP20" s="631"/>
      <c r="DQ20" s="638">
        <v>44433356</v>
      </c>
      <c r="DR20" s="630"/>
      <c r="DS20" s="630"/>
      <c r="DT20" s="630"/>
      <c r="DU20" s="630"/>
      <c r="DV20" s="630"/>
      <c r="DW20" s="630"/>
      <c r="DX20" s="630"/>
      <c r="DY20" s="630"/>
      <c r="DZ20" s="630"/>
      <c r="EA20" s="630"/>
      <c r="EB20" s="630"/>
      <c r="EC20" s="639"/>
    </row>
    <row r="21" spans="2:133" ht="11.25" customHeight="1" x14ac:dyDescent="0.15">
      <c r="B21" s="626" t="s">
        <v>255</v>
      </c>
      <c r="C21" s="627"/>
      <c r="D21" s="627"/>
      <c r="E21" s="627"/>
      <c r="F21" s="627"/>
      <c r="G21" s="627"/>
      <c r="H21" s="627"/>
      <c r="I21" s="627"/>
      <c r="J21" s="627"/>
      <c r="K21" s="627"/>
      <c r="L21" s="627"/>
      <c r="M21" s="627"/>
      <c r="N21" s="627"/>
      <c r="O21" s="627"/>
      <c r="P21" s="627"/>
      <c r="Q21" s="628"/>
      <c r="R21" s="629">
        <v>6361</v>
      </c>
      <c r="S21" s="630"/>
      <c r="T21" s="630"/>
      <c r="U21" s="630"/>
      <c r="V21" s="630"/>
      <c r="W21" s="630"/>
      <c r="X21" s="630"/>
      <c r="Y21" s="631"/>
      <c r="Z21" s="632">
        <v>0</v>
      </c>
      <c r="AA21" s="632"/>
      <c r="AB21" s="632"/>
      <c r="AC21" s="632"/>
      <c r="AD21" s="633">
        <v>6361</v>
      </c>
      <c r="AE21" s="633"/>
      <c r="AF21" s="633"/>
      <c r="AG21" s="633"/>
      <c r="AH21" s="633"/>
      <c r="AI21" s="633"/>
      <c r="AJ21" s="633"/>
      <c r="AK21" s="633"/>
      <c r="AL21" s="634">
        <v>0</v>
      </c>
      <c r="AM21" s="635"/>
      <c r="AN21" s="635"/>
      <c r="AO21" s="636"/>
      <c r="AP21" s="648" t="s">
        <v>562</v>
      </c>
      <c r="AQ21" s="649"/>
      <c r="AR21" s="649"/>
      <c r="AS21" s="649"/>
      <c r="AT21" s="649"/>
      <c r="AU21" s="649"/>
      <c r="AV21" s="649"/>
      <c r="AW21" s="649"/>
      <c r="AX21" s="649"/>
      <c r="AY21" s="649"/>
      <c r="AZ21" s="649"/>
      <c r="BA21" s="649"/>
      <c r="BB21" s="649"/>
      <c r="BC21" s="649"/>
      <c r="BD21" s="649"/>
      <c r="BE21" s="649"/>
      <c r="BF21" s="650"/>
      <c r="BG21" s="629">
        <v>255</v>
      </c>
      <c r="BH21" s="630"/>
      <c r="BI21" s="630"/>
      <c r="BJ21" s="630"/>
      <c r="BK21" s="630"/>
      <c r="BL21" s="630"/>
      <c r="BM21" s="630"/>
      <c r="BN21" s="631"/>
      <c r="BO21" s="632">
        <v>0</v>
      </c>
      <c r="BP21" s="632"/>
      <c r="BQ21" s="632"/>
      <c r="BR21" s="632"/>
      <c r="BS21" s="633" t="s">
        <v>136</v>
      </c>
      <c r="BT21" s="633"/>
      <c r="BU21" s="633"/>
      <c r="BV21" s="633"/>
      <c r="BW21" s="633"/>
      <c r="BX21" s="633"/>
      <c r="BY21" s="633"/>
      <c r="BZ21" s="633"/>
      <c r="CA21" s="633"/>
      <c r="CB21" s="637"/>
      <c r="CD21" s="657"/>
      <c r="CE21" s="658"/>
      <c r="CF21" s="658"/>
      <c r="CG21" s="658"/>
      <c r="CH21" s="658"/>
      <c r="CI21" s="658"/>
      <c r="CJ21" s="658"/>
      <c r="CK21" s="658"/>
      <c r="CL21" s="658"/>
      <c r="CM21" s="658"/>
      <c r="CN21" s="658"/>
      <c r="CO21" s="658"/>
      <c r="CP21" s="658"/>
      <c r="CQ21" s="659"/>
      <c r="CR21" s="660"/>
      <c r="CS21" s="652"/>
      <c r="CT21" s="652"/>
      <c r="CU21" s="652"/>
      <c r="CV21" s="652"/>
      <c r="CW21" s="652"/>
      <c r="CX21" s="652"/>
      <c r="CY21" s="661"/>
      <c r="CZ21" s="662"/>
      <c r="DA21" s="662"/>
      <c r="DB21" s="662"/>
      <c r="DC21" s="662"/>
      <c r="DD21" s="651"/>
      <c r="DE21" s="652"/>
      <c r="DF21" s="652"/>
      <c r="DG21" s="652"/>
      <c r="DH21" s="652"/>
      <c r="DI21" s="652"/>
      <c r="DJ21" s="652"/>
      <c r="DK21" s="652"/>
      <c r="DL21" s="652"/>
      <c r="DM21" s="652"/>
      <c r="DN21" s="652"/>
      <c r="DO21" s="652"/>
      <c r="DP21" s="661"/>
      <c r="DQ21" s="651"/>
      <c r="DR21" s="652"/>
      <c r="DS21" s="652"/>
      <c r="DT21" s="652"/>
      <c r="DU21" s="652"/>
      <c r="DV21" s="652"/>
      <c r="DW21" s="652"/>
      <c r="DX21" s="652"/>
      <c r="DY21" s="652"/>
      <c r="DZ21" s="652"/>
      <c r="EA21" s="652"/>
      <c r="EB21" s="652"/>
      <c r="EC21" s="653"/>
    </row>
    <row r="22" spans="2:133" ht="11.25" customHeight="1" x14ac:dyDescent="0.15">
      <c r="B22" s="654" t="s">
        <v>563</v>
      </c>
      <c r="C22" s="655"/>
      <c r="D22" s="655"/>
      <c r="E22" s="655"/>
      <c r="F22" s="655"/>
      <c r="G22" s="655"/>
      <c r="H22" s="655"/>
      <c r="I22" s="655"/>
      <c r="J22" s="655"/>
      <c r="K22" s="655"/>
      <c r="L22" s="655"/>
      <c r="M22" s="655"/>
      <c r="N22" s="655"/>
      <c r="O22" s="655"/>
      <c r="P22" s="655"/>
      <c r="Q22" s="656"/>
      <c r="R22" s="629">
        <v>229643</v>
      </c>
      <c r="S22" s="630"/>
      <c r="T22" s="630"/>
      <c r="U22" s="630"/>
      <c r="V22" s="630"/>
      <c r="W22" s="630"/>
      <c r="X22" s="630"/>
      <c r="Y22" s="631"/>
      <c r="Z22" s="632">
        <v>0.3</v>
      </c>
      <c r="AA22" s="632"/>
      <c r="AB22" s="632"/>
      <c r="AC22" s="632"/>
      <c r="AD22" s="633">
        <v>229643</v>
      </c>
      <c r="AE22" s="633"/>
      <c r="AF22" s="633"/>
      <c r="AG22" s="633"/>
      <c r="AH22" s="633"/>
      <c r="AI22" s="633"/>
      <c r="AJ22" s="633"/>
      <c r="AK22" s="633"/>
      <c r="AL22" s="634">
        <v>0.69999998807907104</v>
      </c>
      <c r="AM22" s="635"/>
      <c r="AN22" s="635"/>
      <c r="AO22" s="636"/>
      <c r="AP22" s="648" t="s">
        <v>564</v>
      </c>
      <c r="AQ22" s="649"/>
      <c r="AR22" s="649"/>
      <c r="AS22" s="649"/>
      <c r="AT22" s="649"/>
      <c r="AU22" s="649"/>
      <c r="AV22" s="649"/>
      <c r="AW22" s="649"/>
      <c r="AX22" s="649"/>
      <c r="AY22" s="649"/>
      <c r="AZ22" s="649"/>
      <c r="BA22" s="649"/>
      <c r="BB22" s="649"/>
      <c r="BC22" s="649"/>
      <c r="BD22" s="649"/>
      <c r="BE22" s="649"/>
      <c r="BF22" s="650"/>
      <c r="BG22" s="629" t="s">
        <v>136</v>
      </c>
      <c r="BH22" s="630"/>
      <c r="BI22" s="630"/>
      <c r="BJ22" s="630"/>
      <c r="BK22" s="630"/>
      <c r="BL22" s="630"/>
      <c r="BM22" s="630"/>
      <c r="BN22" s="631"/>
      <c r="BO22" s="632" t="s">
        <v>136</v>
      </c>
      <c r="BP22" s="632"/>
      <c r="BQ22" s="632"/>
      <c r="BR22" s="632"/>
      <c r="BS22" s="633" t="s">
        <v>136</v>
      </c>
      <c r="BT22" s="633"/>
      <c r="BU22" s="633"/>
      <c r="BV22" s="633"/>
      <c r="BW22" s="633"/>
      <c r="BX22" s="633"/>
      <c r="BY22" s="633"/>
      <c r="BZ22" s="633"/>
      <c r="CA22" s="633"/>
      <c r="CB22" s="637"/>
      <c r="CD22" s="611" t="s">
        <v>256</v>
      </c>
      <c r="CE22" s="612"/>
      <c r="CF22" s="612"/>
      <c r="CG22" s="612"/>
      <c r="CH22" s="612"/>
      <c r="CI22" s="612"/>
      <c r="CJ22" s="612"/>
      <c r="CK22" s="612"/>
      <c r="CL22" s="612"/>
      <c r="CM22" s="612"/>
      <c r="CN22" s="612"/>
      <c r="CO22" s="612"/>
      <c r="CP22" s="612"/>
      <c r="CQ22" s="612"/>
      <c r="CR22" s="612"/>
      <c r="CS22" s="612"/>
      <c r="CT22" s="612"/>
      <c r="CU22" s="612"/>
      <c r="CV22" s="612"/>
      <c r="CW22" s="612"/>
      <c r="CX22" s="612"/>
      <c r="CY22" s="612"/>
      <c r="CZ22" s="612"/>
      <c r="DA22" s="612"/>
      <c r="DB22" s="612"/>
      <c r="DC22" s="612"/>
      <c r="DD22" s="612"/>
      <c r="DE22" s="612"/>
      <c r="DF22" s="612"/>
      <c r="DG22" s="612"/>
      <c r="DH22" s="612"/>
      <c r="DI22" s="612"/>
      <c r="DJ22" s="612"/>
      <c r="DK22" s="612"/>
      <c r="DL22" s="612"/>
      <c r="DM22" s="612"/>
      <c r="DN22" s="612"/>
      <c r="DO22" s="612"/>
      <c r="DP22" s="612"/>
      <c r="DQ22" s="612"/>
      <c r="DR22" s="612"/>
      <c r="DS22" s="612"/>
      <c r="DT22" s="612"/>
      <c r="DU22" s="612"/>
      <c r="DV22" s="612"/>
      <c r="DW22" s="612"/>
      <c r="DX22" s="612"/>
      <c r="DY22" s="612"/>
      <c r="DZ22" s="612"/>
      <c r="EA22" s="612"/>
      <c r="EB22" s="612"/>
      <c r="EC22" s="613"/>
    </row>
    <row r="23" spans="2:133" ht="11.25" customHeight="1" x14ac:dyDescent="0.15">
      <c r="B23" s="626" t="s">
        <v>257</v>
      </c>
      <c r="C23" s="627"/>
      <c r="D23" s="627"/>
      <c r="E23" s="627"/>
      <c r="F23" s="627"/>
      <c r="G23" s="627"/>
      <c r="H23" s="627"/>
      <c r="I23" s="627"/>
      <c r="J23" s="627"/>
      <c r="K23" s="627"/>
      <c r="L23" s="627"/>
      <c r="M23" s="627"/>
      <c r="N23" s="627"/>
      <c r="O23" s="627"/>
      <c r="P23" s="627"/>
      <c r="Q23" s="628"/>
      <c r="R23" s="629">
        <v>16973784</v>
      </c>
      <c r="S23" s="630"/>
      <c r="T23" s="630"/>
      <c r="U23" s="630"/>
      <c r="V23" s="630"/>
      <c r="W23" s="630"/>
      <c r="X23" s="630"/>
      <c r="Y23" s="631"/>
      <c r="Z23" s="632">
        <v>19.7</v>
      </c>
      <c r="AA23" s="632"/>
      <c r="AB23" s="632"/>
      <c r="AC23" s="632"/>
      <c r="AD23" s="633">
        <v>14917170</v>
      </c>
      <c r="AE23" s="633"/>
      <c r="AF23" s="633"/>
      <c r="AG23" s="633"/>
      <c r="AH23" s="633"/>
      <c r="AI23" s="633"/>
      <c r="AJ23" s="633"/>
      <c r="AK23" s="633"/>
      <c r="AL23" s="634">
        <v>44.4</v>
      </c>
      <c r="AM23" s="635"/>
      <c r="AN23" s="635"/>
      <c r="AO23" s="636"/>
      <c r="AP23" s="648" t="s">
        <v>565</v>
      </c>
      <c r="AQ23" s="649"/>
      <c r="AR23" s="649"/>
      <c r="AS23" s="649"/>
      <c r="AT23" s="649"/>
      <c r="AU23" s="649"/>
      <c r="AV23" s="649"/>
      <c r="AW23" s="649"/>
      <c r="AX23" s="649"/>
      <c r="AY23" s="649"/>
      <c r="AZ23" s="649"/>
      <c r="BA23" s="649"/>
      <c r="BB23" s="649"/>
      <c r="BC23" s="649"/>
      <c r="BD23" s="649"/>
      <c r="BE23" s="649"/>
      <c r="BF23" s="650"/>
      <c r="BG23" s="629" t="s">
        <v>544</v>
      </c>
      <c r="BH23" s="630"/>
      <c r="BI23" s="630"/>
      <c r="BJ23" s="630"/>
      <c r="BK23" s="630"/>
      <c r="BL23" s="630"/>
      <c r="BM23" s="630"/>
      <c r="BN23" s="631"/>
      <c r="BO23" s="632" t="s">
        <v>544</v>
      </c>
      <c r="BP23" s="632"/>
      <c r="BQ23" s="632"/>
      <c r="BR23" s="632"/>
      <c r="BS23" s="633" t="s">
        <v>553</v>
      </c>
      <c r="BT23" s="633"/>
      <c r="BU23" s="633"/>
      <c r="BV23" s="633"/>
      <c r="BW23" s="633"/>
      <c r="BX23" s="633"/>
      <c r="BY23" s="633"/>
      <c r="BZ23" s="633"/>
      <c r="CA23" s="633"/>
      <c r="CB23" s="637"/>
      <c r="CD23" s="611" t="s">
        <v>218</v>
      </c>
      <c r="CE23" s="612"/>
      <c r="CF23" s="612"/>
      <c r="CG23" s="612"/>
      <c r="CH23" s="612"/>
      <c r="CI23" s="612"/>
      <c r="CJ23" s="612"/>
      <c r="CK23" s="612"/>
      <c r="CL23" s="612"/>
      <c r="CM23" s="612"/>
      <c r="CN23" s="612"/>
      <c r="CO23" s="612"/>
      <c r="CP23" s="612"/>
      <c r="CQ23" s="613"/>
      <c r="CR23" s="611" t="s">
        <v>258</v>
      </c>
      <c r="CS23" s="612"/>
      <c r="CT23" s="612"/>
      <c r="CU23" s="612"/>
      <c r="CV23" s="612"/>
      <c r="CW23" s="612"/>
      <c r="CX23" s="612"/>
      <c r="CY23" s="613"/>
      <c r="CZ23" s="611" t="s">
        <v>566</v>
      </c>
      <c r="DA23" s="612"/>
      <c r="DB23" s="612"/>
      <c r="DC23" s="613"/>
      <c r="DD23" s="611" t="s">
        <v>567</v>
      </c>
      <c r="DE23" s="612"/>
      <c r="DF23" s="612"/>
      <c r="DG23" s="612"/>
      <c r="DH23" s="612"/>
      <c r="DI23" s="612"/>
      <c r="DJ23" s="612"/>
      <c r="DK23" s="613"/>
      <c r="DL23" s="663" t="s">
        <v>259</v>
      </c>
      <c r="DM23" s="664"/>
      <c r="DN23" s="664"/>
      <c r="DO23" s="664"/>
      <c r="DP23" s="664"/>
      <c r="DQ23" s="664"/>
      <c r="DR23" s="664"/>
      <c r="DS23" s="664"/>
      <c r="DT23" s="664"/>
      <c r="DU23" s="664"/>
      <c r="DV23" s="665"/>
      <c r="DW23" s="611" t="s">
        <v>260</v>
      </c>
      <c r="DX23" s="612"/>
      <c r="DY23" s="612"/>
      <c r="DZ23" s="612"/>
      <c r="EA23" s="612"/>
      <c r="EB23" s="612"/>
      <c r="EC23" s="613"/>
    </row>
    <row r="24" spans="2:133" ht="11.25" customHeight="1" x14ac:dyDescent="0.15">
      <c r="B24" s="626" t="s">
        <v>568</v>
      </c>
      <c r="C24" s="627"/>
      <c r="D24" s="627"/>
      <c r="E24" s="627"/>
      <c r="F24" s="627"/>
      <c r="G24" s="627"/>
      <c r="H24" s="627"/>
      <c r="I24" s="627"/>
      <c r="J24" s="627"/>
      <c r="K24" s="627"/>
      <c r="L24" s="627"/>
      <c r="M24" s="627"/>
      <c r="N24" s="627"/>
      <c r="O24" s="627"/>
      <c r="P24" s="627"/>
      <c r="Q24" s="628"/>
      <c r="R24" s="629">
        <v>14917170</v>
      </c>
      <c r="S24" s="630"/>
      <c r="T24" s="630"/>
      <c r="U24" s="630"/>
      <c r="V24" s="630"/>
      <c r="W24" s="630"/>
      <c r="X24" s="630"/>
      <c r="Y24" s="631"/>
      <c r="Z24" s="632">
        <v>17.3</v>
      </c>
      <c r="AA24" s="632"/>
      <c r="AB24" s="632"/>
      <c r="AC24" s="632"/>
      <c r="AD24" s="633">
        <v>14917170</v>
      </c>
      <c r="AE24" s="633"/>
      <c r="AF24" s="633"/>
      <c r="AG24" s="633"/>
      <c r="AH24" s="633"/>
      <c r="AI24" s="633"/>
      <c r="AJ24" s="633"/>
      <c r="AK24" s="633"/>
      <c r="AL24" s="634">
        <v>44.4</v>
      </c>
      <c r="AM24" s="635"/>
      <c r="AN24" s="635"/>
      <c r="AO24" s="636"/>
      <c r="AP24" s="648" t="s">
        <v>569</v>
      </c>
      <c r="AQ24" s="649"/>
      <c r="AR24" s="649"/>
      <c r="AS24" s="649"/>
      <c r="AT24" s="649"/>
      <c r="AU24" s="649"/>
      <c r="AV24" s="649"/>
      <c r="AW24" s="649"/>
      <c r="AX24" s="649"/>
      <c r="AY24" s="649"/>
      <c r="AZ24" s="649"/>
      <c r="BA24" s="649"/>
      <c r="BB24" s="649"/>
      <c r="BC24" s="649"/>
      <c r="BD24" s="649"/>
      <c r="BE24" s="649"/>
      <c r="BF24" s="650"/>
      <c r="BG24" s="629" t="s">
        <v>136</v>
      </c>
      <c r="BH24" s="630"/>
      <c r="BI24" s="630"/>
      <c r="BJ24" s="630"/>
      <c r="BK24" s="630"/>
      <c r="BL24" s="630"/>
      <c r="BM24" s="630"/>
      <c r="BN24" s="631"/>
      <c r="BO24" s="632" t="s">
        <v>136</v>
      </c>
      <c r="BP24" s="632"/>
      <c r="BQ24" s="632"/>
      <c r="BR24" s="632"/>
      <c r="BS24" s="633" t="s">
        <v>544</v>
      </c>
      <c r="BT24" s="633"/>
      <c r="BU24" s="633"/>
      <c r="BV24" s="633"/>
      <c r="BW24" s="633"/>
      <c r="BX24" s="633"/>
      <c r="BY24" s="633"/>
      <c r="BZ24" s="633"/>
      <c r="CA24" s="633"/>
      <c r="CB24" s="637"/>
      <c r="CD24" s="640" t="s">
        <v>261</v>
      </c>
      <c r="CE24" s="641"/>
      <c r="CF24" s="641"/>
      <c r="CG24" s="641"/>
      <c r="CH24" s="641"/>
      <c r="CI24" s="641"/>
      <c r="CJ24" s="641"/>
      <c r="CK24" s="641"/>
      <c r="CL24" s="641"/>
      <c r="CM24" s="641"/>
      <c r="CN24" s="641"/>
      <c r="CO24" s="641"/>
      <c r="CP24" s="641"/>
      <c r="CQ24" s="642"/>
      <c r="CR24" s="618">
        <v>40882776</v>
      </c>
      <c r="CS24" s="619"/>
      <c r="CT24" s="619"/>
      <c r="CU24" s="619"/>
      <c r="CV24" s="619"/>
      <c r="CW24" s="619"/>
      <c r="CX24" s="619"/>
      <c r="CY24" s="620"/>
      <c r="CZ24" s="623">
        <v>49.7</v>
      </c>
      <c r="DA24" s="624"/>
      <c r="DB24" s="624"/>
      <c r="DC24" s="643"/>
      <c r="DD24" s="666">
        <v>19485448</v>
      </c>
      <c r="DE24" s="619"/>
      <c r="DF24" s="619"/>
      <c r="DG24" s="619"/>
      <c r="DH24" s="619"/>
      <c r="DI24" s="619"/>
      <c r="DJ24" s="619"/>
      <c r="DK24" s="620"/>
      <c r="DL24" s="666">
        <v>19302185</v>
      </c>
      <c r="DM24" s="619"/>
      <c r="DN24" s="619"/>
      <c r="DO24" s="619"/>
      <c r="DP24" s="619"/>
      <c r="DQ24" s="619"/>
      <c r="DR24" s="619"/>
      <c r="DS24" s="619"/>
      <c r="DT24" s="619"/>
      <c r="DU24" s="619"/>
      <c r="DV24" s="620"/>
      <c r="DW24" s="623">
        <v>54.4</v>
      </c>
      <c r="DX24" s="624"/>
      <c r="DY24" s="624"/>
      <c r="DZ24" s="624"/>
      <c r="EA24" s="624"/>
      <c r="EB24" s="624"/>
      <c r="EC24" s="625"/>
    </row>
    <row r="25" spans="2:133" ht="11.25" customHeight="1" x14ac:dyDescent="0.15">
      <c r="B25" s="626" t="s">
        <v>570</v>
      </c>
      <c r="C25" s="627"/>
      <c r="D25" s="627"/>
      <c r="E25" s="627"/>
      <c r="F25" s="627"/>
      <c r="G25" s="627"/>
      <c r="H25" s="627"/>
      <c r="I25" s="627"/>
      <c r="J25" s="627"/>
      <c r="K25" s="627"/>
      <c r="L25" s="627"/>
      <c r="M25" s="627"/>
      <c r="N25" s="627"/>
      <c r="O25" s="627"/>
      <c r="P25" s="627"/>
      <c r="Q25" s="628"/>
      <c r="R25" s="629">
        <v>2056614</v>
      </c>
      <c r="S25" s="630"/>
      <c r="T25" s="630"/>
      <c r="U25" s="630"/>
      <c r="V25" s="630"/>
      <c r="W25" s="630"/>
      <c r="X25" s="630"/>
      <c r="Y25" s="631"/>
      <c r="Z25" s="632">
        <v>2.4</v>
      </c>
      <c r="AA25" s="632"/>
      <c r="AB25" s="632"/>
      <c r="AC25" s="632"/>
      <c r="AD25" s="633" t="s">
        <v>544</v>
      </c>
      <c r="AE25" s="633"/>
      <c r="AF25" s="633"/>
      <c r="AG25" s="633"/>
      <c r="AH25" s="633"/>
      <c r="AI25" s="633"/>
      <c r="AJ25" s="633"/>
      <c r="AK25" s="633"/>
      <c r="AL25" s="634" t="s">
        <v>553</v>
      </c>
      <c r="AM25" s="635"/>
      <c r="AN25" s="635"/>
      <c r="AO25" s="636"/>
      <c r="AP25" s="648" t="s">
        <v>571</v>
      </c>
      <c r="AQ25" s="649"/>
      <c r="AR25" s="649"/>
      <c r="AS25" s="649"/>
      <c r="AT25" s="649"/>
      <c r="AU25" s="649"/>
      <c r="AV25" s="649"/>
      <c r="AW25" s="649"/>
      <c r="AX25" s="649"/>
      <c r="AY25" s="649"/>
      <c r="AZ25" s="649"/>
      <c r="BA25" s="649"/>
      <c r="BB25" s="649"/>
      <c r="BC25" s="649"/>
      <c r="BD25" s="649"/>
      <c r="BE25" s="649"/>
      <c r="BF25" s="650"/>
      <c r="BG25" s="629" t="s">
        <v>136</v>
      </c>
      <c r="BH25" s="630"/>
      <c r="BI25" s="630"/>
      <c r="BJ25" s="630"/>
      <c r="BK25" s="630"/>
      <c r="BL25" s="630"/>
      <c r="BM25" s="630"/>
      <c r="BN25" s="631"/>
      <c r="BO25" s="632" t="s">
        <v>136</v>
      </c>
      <c r="BP25" s="632"/>
      <c r="BQ25" s="632"/>
      <c r="BR25" s="632"/>
      <c r="BS25" s="633" t="s">
        <v>136</v>
      </c>
      <c r="BT25" s="633"/>
      <c r="BU25" s="633"/>
      <c r="BV25" s="633"/>
      <c r="BW25" s="633"/>
      <c r="BX25" s="633"/>
      <c r="BY25" s="633"/>
      <c r="BZ25" s="633"/>
      <c r="CA25" s="633"/>
      <c r="CB25" s="637"/>
      <c r="CD25" s="644" t="s">
        <v>572</v>
      </c>
      <c r="CE25" s="645"/>
      <c r="CF25" s="645"/>
      <c r="CG25" s="645"/>
      <c r="CH25" s="645"/>
      <c r="CI25" s="645"/>
      <c r="CJ25" s="645"/>
      <c r="CK25" s="645"/>
      <c r="CL25" s="645"/>
      <c r="CM25" s="645"/>
      <c r="CN25" s="645"/>
      <c r="CO25" s="645"/>
      <c r="CP25" s="645"/>
      <c r="CQ25" s="646"/>
      <c r="CR25" s="629">
        <v>8073603</v>
      </c>
      <c r="CS25" s="667"/>
      <c r="CT25" s="667"/>
      <c r="CU25" s="667"/>
      <c r="CV25" s="667"/>
      <c r="CW25" s="667"/>
      <c r="CX25" s="667"/>
      <c r="CY25" s="668"/>
      <c r="CZ25" s="634">
        <v>9.8000000000000007</v>
      </c>
      <c r="DA25" s="669"/>
      <c r="DB25" s="669"/>
      <c r="DC25" s="672"/>
      <c r="DD25" s="638">
        <v>7327232</v>
      </c>
      <c r="DE25" s="667"/>
      <c r="DF25" s="667"/>
      <c r="DG25" s="667"/>
      <c r="DH25" s="667"/>
      <c r="DI25" s="667"/>
      <c r="DJ25" s="667"/>
      <c r="DK25" s="668"/>
      <c r="DL25" s="638">
        <v>7246411</v>
      </c>
      <c r="DM25" s="667"/>
      <c r="DN25" s="667"/>
      <c r="DO25" s="667"/>
      <c r="DP25" s="667"/>
      <c r="DQ25" s="667"/>
      <c r="DR25" s="667"/>
      <c r="DS25" s="667"/>
      <c r="DT25" s="667"/>
      <c r="DU25" s="667"/>
      <c r="DV25" s="668"/>
      <c r="DW25" s="634">
        <v>20.399999999999999</v>
      </c>
      <c r="DX25" s="669"/>
      <c r="DY25" s="669"/>
      <c r="DZ25" s="669"/>
      <c r="EA25" s="669"/>
      <c r="EB25" s="669"/>
      <c r="EC25" s="670"/>
    </row>
    <row r="26" spans="2:133" ht="11.25" customHeight="1" x14ac:dyDescent="0.15">
      <c r="B26" s="626" t="s">
        <v>573</v>
      </c>
      <c r="C26" s="627"/>
      <c r="D26" s="627"/>
      <c r="E26" s="627"/>
      <c r="F26" s="627"/>
      <c r="G26" s="627"/>
      <c r="H26" s="627"/>
      <c r="I26" s="627"/>
      <c r="J26" s="627"/>
      <c r="K26" s="627"/>
      <c r="L26" s="627"/>
      <c r="M26" s="627"/>
      <c r="N26" s="627"/>
      <c r="O26" s="627"/>
      <c r="P26" s="627"/>
      <c r="Q26" s="628"/>
      <c r="R26" s="629" t="s">
        <v>544</v>
      </c>
      <c r="S26" s="630"/>
      <c r="T26" s="630"/>
      <c r="U26" s="630"/>
      <c r="V26" s="630"/>
      <c r="W26" s="630"/>
      <c r="X26" s="630"/>
      <c r="Y26" s="631"/>
      <c r="Z26" s="632" t="s">
        <v>544</v>
      </c>
      <c r="AA26" s="632"/>
      <c r="AB26" s="632"/>
      <c r="AC26" s="632"/>
      <c r="AD26" s="633" t="s">
        <v>136</v>
      </c>
      <c r="AE26" s="633"/>
      <c r="AF26" s="633"/>
      <c r="AG26" s="633"/>
      <c r="AH26" s="633"/>
      <c r="AI26" s="633"/>
      <c r="AJ26" s="633"/>
      <c r="AK26" s="633"/>
      <c r="AL26" s="634" t="s">
        <v>136</v>
      </c>
      <c r="AM26" s="635"/>
      <c r="AN26" s="635"/>
      <c r="AO26" s="636"/>
      <c r="AP26" s="648" t="s">
        <v>262</v>
      </c>
      <c r="AQ26" s="671"/>
      <c r="AR26" s="671"/>
      <c r="AS26" s="671"/>
      <c r="AT26" s="671"/>
      <c r="AU26" s="671"/>
      <c r="AV26" s="671"/>
      <c r="AW26" s="671"/>
      <c r="AX26" s="671"/>
      <c r="AY26" s="671"/>
      <c r="AZ26" s="671"/>
      <c r="BA26" s="671"/>
      <c r="BB26" s="671"/>
      <c r="BC26" s="671"/>
      <c r="BD26" s="671"/>
      <c r="BE26" s="671"/>
      <c r="BF26" s="650"/>
      <c r="BG26" s="629" t="s">
        <v>136</v>
      </c>
      <c r="BH26" s="630"/>
      <c r="BI26" s="630"/>
      <c r="BJ26" s="630"/>
      <c r="BK26" s="630"/>
      <c r="BL26" s="630"/>
      <c r="BM26" s="630"/>
      <c r="BN26" s="631"/>
      <c r="BO26" s="632" t="s">
        <v>136</v>
      </c>
      <c r="BP26" s="632"/>
      <c r="BQ26" s="632"/>
      <c r="BR26" s="632"/>
      <c r="BS26" s="633" t="s">
        <v>544</v>
      </c>
      <c r="BT26" s="633"/>
      <c r="BU26" s="633"/>
      <c r="BV26" s="633"/>
      <c r="BW26" s="633"/>
      <c r="BX26" s="633"/>
      <c r="BY26" s="633"/>
      <c r="BZ26" s="633"/>
      <c r="CA26" s="633"/>
      <c r="CB26" s="637"/>
      <c r="CD26" s="644" t="s">
        <v>263</v>
      </c>
      <c r="CE26" s="645"/>
      <c r="CF26" s="645"/>
      <c r="CG26" s="645"/>
      <c r="CH26" s="645"/>
      <c r="CI26" s="645"/>
      <c r="CJ26" s="645"/>
      <c r="CK26" s="645"/>
      <c r="CL26" s="645"/>
      <c r="CM26" s="645"/>
      <c r="CN26" s="645"/>
      <c r="CO26" s="645"/>
      <c r="CP26" s="645"/>
      <c r="CQ26" s="646"/>
      <c r="CR26" s="629">
        <v>4790938</v>
      </c>
      <c r="CS26" s="630"/>
      <c r="CT26" s="630"/>
      <c r="CU26" s="630"/>
      <c r="CV26" s="630"/>
      <c r="CW26" s="630"/>
      <c r="CX26" s="630"/>
      <c r="CY26" s="631"/>
      <c r="CZ26" s="634">
        <v>5.8</v>
      </c>
      <c r="DA26" s="669"/>
      <c r="DB26" s="669"/>
      <c r="DC26" s="672"/>
      <c r="DD26" s="638">
        <v>4204463</v>
      </c>
      <c r="DE26" s="630"/>
      <c r="DF26" s="630"/>
      <c r="DG26" s="630"/>
      <c r="DH26" s="630"/>
      <c r="DI26" s="630"/>
      <c r="DJ26" s="630"/>
      <c r="DK26" s="631"/>
      <c r="DL26" s="638" t="s">
        <v>136</v>
      </c>
      <c r="DM26" s="630"/>
      <c r="DN26" s="630"/>
      <c r="DO26" s="630"/>
      <c r="DP26" s="630"/>
      <c r="DQ26" s="630"/>
      <c r="DR26" s="630"/>
      <c r="DS26" s="630"/>
      <c r="DT26" s="630"/>
      <c r="DU26" s="630"/>
      <c r="DV26" s="631"/>
      <c r="DW26" s="634" t="s">
        <v>136</v>
      </c>
      <c r="DX26" s="669"/>
      <c r="DY26" s="669"/>
      <c r="DZ26" s="669"/>
      <c r="EA26" s="669"/>
      <c r="EB26" s="669"/>
      <c r="EC26" s="670"/>
    </row>
    <row r="27" spans="2:133" ht="11.25" customHeight="1" x14ac:dyDescent="0.15">
      <c r="B27" s="626" t="s">
        <v>574</v>
      </c>
      <c r="C27" s="627"/>
      <c r="D27" s="627"/>
      <c r="E27" s="627"/>
      <c r="F27" s="627"/>
      <c r="G27" s="627"/>
      <c r="H27" s="627"/>
      <c r="I27" s="627"/>
      <c r="J27" s="627"/>
      <c r="K27" s="627"/>
      <c r="L27" s="627"/>
      <c r="M27" s="627"/>
      <c r="N27" s="627"/>
      <c r="O27" s="627"/>
      <c r="P27" s="627"/>
      <c r="Q27" s="628"/>
      <c r="R27" s="629">
        <v>35550956</v>
      </c>
      <c r="S27" s="630"/>
      <c r="T27" s="630"/>
      <c r="U27" s="630"/>
      <c r="V27" s="630"/>
      <c r="W27" s="630"/>
      <c r="X27" s="630"/>
      <c r="Y27" s="631"/>
      <c r="Z27" s="632">
        <v>41.2</v>
      </c>
      <c r="AA27" s="632"/>
      <c r="AB27" s="632"/>
      <c r="AC27" s="632"/>
      <c r="AD27" s="633">
        <v>33494342</v>
      </c>
      <c r="AE27" s="633"/>
      <c r="AF27" s="633"/>
      <c r="AG27" s="633"/>
      <c r="AH27" s="633"/>
      <c r="AI27" s="633"/>
      <c r="AJ27" s="633"/>
      <c r="AK27" s="633"/>
      <c r="AL27" s="634">
        <v>99.699996948242188</v>
      </c>
      <c r="AM27" s="635"/>
      <c r="AN27" s="635"/>
      <c r="AO27" s="636"/>
      <c r="AP27" s="626" t="s">
        <v>264</v>
      </c>
      <c r="AQ27" s="627"/>
      <c r="AR27" s="627"/>
      <c r="AS27" s="627"/>
      <c r="AT27" s="627"/>
      <c r="AU27" s="627"/>
      <c r="AV27" s="627"/>
      <c r="AW27" s="627"/>
      <c r="AX27" s="627"/>
      <c r="AY27" s="627"/>
      <c r="AZ27" s="627"/>
      <c r="BA27" s="627"/>
      <c r="BB27" s="627"/>
      <c r="BC27" s="627"/>
      <c r="BD27" s="627"/>
      <c r="BE27" s="627"/>
      <c r="BF27" s="628"/>
      <c r="BG27" s="629">
        <v>14252900</v>
      </c>
      <c r="BH27" s="630"/>
      <c r="BI27" s="630"/>
      <c r="BJ27" s="630"/>
      <c r="BK27" s="630"/>
      <c r="BL27" s="630"/>
      <c r="BM27" s="630"/>
      <c r="BN27" s="631"/>
      <c r="BO27" s="632">
        <v>100</v>
      </c>
      <c r="BP27" s="632"/>
      <c r="BQ27" s="632"/>
      <c r="BR27" s="632"/>
      <c r="BS27" s="633">
        <v>68915</v>
      </c>
      <c r="BT27" s="633"/>
      <c r="BU27" s="633"/>
      <c r="BV27" s="633"/>
      <c r="BW27" s="633"/>
      <c r="BX27" s="633"/>
      <c r="BY27" s="633"/>
      <c r="BZ27" s="633"/>
      <c r="CA27" s="633"/>
      <c r="CB27" s="637"/>
      <c r="CD27" s="644" t="s">
        <v>575</v>
      </c>
      <c r="CE27" s="645"/>
      <c r="CF27" s="645"/>
      <c r="CG27" s="645"/>
      <c r="CH27" s="645"/>
      <c r="CI27" s="645"/>
      <c r="CJ27" s="645"/>
      <c r="CK27" s="645"/>
      <c r="CL27" s="645"/>
      <c r="CM27" s="645"/>
      <c r="CN27" s="645"/>
      <c r="CO27" s="645"/>
      <c r="CP27" s="645"/>
      <c r="CQ27" s="646"/>
      <c r="CR27" s="629">
        <v>25802399</v>
      </c>
      <c r="CS27" s="667"/>
      <c r="CT27" s="667"/>
      <c r="CU27" s="667"/>
      <c r="CV27" s="667"/>
      <c r="CW27" s="667"/>
      <c r="CX27" s="667"/>
      <c r="CY27" s="668"/>
      <c r="CZ27" s="634">
        <v>31.3</v>
      </c>
      <c r="DA27" s="669"/>
      <c r="DB27" s="669"/>
      <c r="DC27" s="672"/>
      <c r="DD27" s="638">
        <v>5559373</v>
      </c>
      <c r="DE27" s="667"/>
      <c r="DF27" s="667"/>
      <c r="DG27" s="667"/>
      <c r="DH27" s="667"/>
      <c r="DI27" s="667"/>
      <c r="DJ27" s="667"/>
      <c r="DK27" s="668"/>
      <c r="DL27" s="638">
        <v>5470380</v>
      </c>
      <c r="DM27" s="667"/>
      <c r="DN27" s="667"/>
      <c r="DO27" s="667"/>
      <c r="DP27" s="667"/>
      <c r="DQ27" s="667"/>
      <c r="DR27" s="667"/>
      <c r="DS27" s="667"/>
      <c r="DT27" s="667"/>
      <c r="DU27" s="667"/>
      <c r="DV27" s="668"/>
      <c r="DW27" s="634">
        <v>15.4</v>
      </c>
      <c r="DX27" s="669"/>
      <c r="DY27" s="669"/>
      <c r="DZ27" s="669"/>
      <c r="EA27" s="669"/>
      <c r="EB27" s="669"/>
      <c r="EC27" s="670"/>
    </row>
    <row r="28" spans="2:133" ht="11.25" customHeight="1" x14ac:dyDescent="0.15">
      <c r="B28" s="626" t="s">
        <v>576</v>
      </c>
      <c r="C28" s="627"/>
      <c r="D28" s="627"/>
      <c r="E28" s="627"/>
      <c r="F28" s="627"/>
      <c r="G28" s="627"/>
      <c r="H28" s="627"/>
      <c r="I28" s="627"/>
      <c r="J28" s="627"/>
      <c r="K28" s="627"/>
      <c r="L28" s="627"/>
      <c r="M28" s="627"/>
      <c r="N28" s="627"/>
      <c r="O28" s="627"/>
      <c r="P28" s="627"/>
      <c r="Q28" s="628"/>
      <c r="R28" s="629">
        <v>25909</v>
      </c>
      <c r="S28" s="630"/>
      <c r="T28" s="630"/>
      <c r="U28" s="630"/>
      <c r="V28" s="630"/>
      <c r="W28" s="630"/>
      <c r="X28" s="630"/>
      <c r="Y28" s="631"/>
      <c r="Z28" s="632">
        <v>0</v>
      </c>
      <c r="AA28" s="632"/>
      <c r="AB28" s="632"/>
      <c r="AC28" s="632"/>
      <c r="AD28" s="633">
        <v>25909</v>
      </c>
      <c r="AE28" s="633"/>
      <c r="AF28" s="633"/>
      <c r="AG28" s="633"/>
      <c r="AH28" s="633"/>
      <c r="AI28" s="633"/>
      <c r="AJ28" s="633"/>
      <c r="AK28" s="633"/>
      <c r="AL28" s="634">
        <v>0.1</v>
      </c>
      <c r="AM28" s="635"/>
      <c r="AN28" s="635"/>
      <c r="AO28" s="636"/>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32"/>
      <c r="BP28" s="632"/>
      <c r="BQ28" s="632"/>
      <c r="BR28" s="632"/>
      <c r="BS28" s="638"/>
      <c r="BT28" s="630"/>
      <c r="BU28" s="630"/>
      <c r="BV28" s="630"/>
      <c r="BW28" s="630"/>
      <c r="BX28" s="630"/>
      <c r="BY28" s="630"/>
      <c r="BZ28" s="630"/>
      <c r="CA28" s="630"/>
      <c r="CB28" s="639"/>
      <c r="CD28" s="644" t="s">
        <v>577</v>
      </c>
      <c r="CE28" s="645"/>
      <c r="CF28" s="645"/>
      <c r="CG28" s="645"/>
      <c r="CH28" s="645"/>
      <c r="CI28" s="645"/>
      <c r="CJ28" s="645"/>
      <c r="CK28" s="645"/>
      <c r="CL28" s="645"/>
      <c r="CM28" s="645"/>
      <c r="CN28" s="645"/>
      <c r="CO28" s="645"/>
      <c r="CP28" s="645"/>
      <c r="CQ28" s="646"/>
      <c r="CR28" s="629">
        <v>7006774</v>
      </c>
      <c r="CS28" s="630"/>
      <c r="CT28" s="630"/>
      <c r="CU28" s="630"/>
      <c r="CV28" s="630"/>
      <c r="CW28" s="630"/>
      <c r="CX28" s="630"/>
      <c r="CY28" s="631"/>
      <c r="CZ28" s="634">
        <v>8.5</v>
      </c>
      <c r="DA28" s="669"/>
      <c r="DB28" s="669"/>
      <c r="DC28" s="672"/>
      <c r="DD28" s="638">
        <v>6598843</v>
      </c>
      <c r="DE28" s="630"/>
      <c r="DF28" s="630"/>
      <c r="DG28" s="630"/>
      <c r="DH28" s="630"/>
      <c r="DI28" s="630"/>
      <c r="DJ28" s="630"/>
      <c r="DK28" s="631"/>
      <c r="DL28" s="638">
        <v>6585394</v>
      </c>
      <c r="DM28" s="630"/>
      <c r="DN28" s="630"/>
      <c r="DO28" s="630"/>
      <c r="DP28" s="630"/>
      <c r="DQ28" s="630"/>
      <c r="DR28" s="630"/>
      <c r="DS28" s="630"/>
      <c r="DT28" s="630"/>
      <c r="DU28" s="630"/>
      <c r="DV28" s="631"/>
      <c r="DW28" s="634">
        <v>18.600000000000001</v>
      </c>
      <c r="DX28" s="669"/>
      <c r="DY28" s="669"/>
      <c r="DZ28" s="669"/>
      <c r="EA28" s="669"/>
      <c r="EB28" s="669"/>
      <c r="EC28" s="670"/>
    </row>
    <row r="29" spans="2:133" ht="11.25" customHeight="1" x14ac:dyDescent="0.15">
      <c r="B29" s="626" t="s">
        <v>265</v>
      </c>
      <c r="C29" s="627"/>
      <c r="D29" s="627"/>
      <c r="E29" s="627"/>
      <c r="F29" s="627"/>
      <c r="G29" s="627"/>
      <c r="H29" s="627"/>
      <c r="I29" s="627"/>
      <c r="J29" s="627"/>
      <c r="K29" s="627"/>
      <c r="L29" s="627"/>
      <c r="M29" s="627"/>
      <c r="N29" s="627"/>
      <c r="O29" s="627"/>
      <c r="P29" s="627"/>
      <c r="Q29" s="628"/>
      <c r="R29" s="629">
        <v>462224</v>
      </c>
      <c r="S29" s="630"/>
      <c r="T29" s="630"/>
      <c r="U29" s="630"/>
      <c r="V29" s="630"/>
      <c r="W29" s="630"/>
      <c r="X29" s="630"/>
      <c r="Y29" s="631"/>
      <c r="Z29" s="632">
        <v>0.5</v>
      </c>
      <c r="AA29" s="632"/>
      <c r="AB29" s="632"/>
      <c r="AC29" s="632"/>
      <c r="AD29" s="633" t="s">
        <v>136</v>
      </c>
      <c r="AE29" s="633"/>
      <c r="AF29" s="633"/>
      <c r="AG29" s="633"/>
      <c r="AH29" s="633"/>
      <c r="AI29" s="633"/>
      <c r="AJ29" s="633"/>
      <c r="AK29" s="633"/>
      <c r="AL29" s="634" t="s">
        <v>136</v>
      </c>
      <c r="AM29" s="635"/>
      <c r="AN29" s="635"/>
      <c r="AO29" s="636"/>
      <c r="AP29" s="673"/>
      <c r="AQ29" s="674"/>
      <c r="AR29" s="674"/>
      <c r="AS29" s="674"/>
      <c r="AT29" s="674"/>
      <c r="AU29" s="674"/>
      <c r="AV29" s="674"/>
      <c r="AW29" s="674"/>
      <c r="AX29" s="674"/>
      <c r="AY29" s="674"/>
      <c r="AZ29" s="674"/>
      <c r="BA29" s="674"/>
      <c r="BB29" s="674"/>
      <c r="BC29" s="674"/>
      <c r="BD29" s="674"/>
      <c r="BE29" s="674"/>
      <c r="BF29" s="675"/>
      <c r="BG29" s="629"/>
      <c r="BH29" s="630"/>
      <c r="BI29" s="630"/>
      <c r="BJ29" s="630"/>
      <c r="BK29" s="630"/>
      <c r="BL29" s="630"/>
      <c r="BM29" s="630"/>
      <c r="BN29" s="631"/>
      <c r="BO29" s="632"/>
      <c r="BP29" s="632"/>
      <c r="BQ29" s="632"/>
      <c r="BR29" s="632"/>
      <c r="BS29" s="633"/>
      <c r="BT29" s="633"/>
      <c r="BU29" s="633"/>
      <c r="BV29" s="633"/>
      <c r="BW29" s="633"/>
      <c r="BX29" s="633"/>
      <c r="BY29" s="633"/>
      <c r="BZ29" s="633"/>
      <c r="CA29" s="633"/>
      <c r="CB29" s="637"/>
      <c r="CD29" s="678" t="s">
        <v>266</v>
      </c>
      <c r="CE29" s="679"/>
      <c r="CF29" s="644" t="s">
        <v>578</v>
      </c>
      <c r="CG29" s="645"/>
      <c r="CH29" s="645"/>
      <c r="CI29" s="645"/>
      <c r="CJ29" s="645"/>
      <c r="CK29" s="645"/>
      <c r="CL29" s="645"/>
      <c r="CM29" s="645"/>
      <c r="CN29" s="645"/>
      <c r="CO29" s="645"/>
      <c r="CP29" s="645"/>
      <c r="CQ29" s="646"/>
      <c r="CR29" s="629">
        <v>7006774</v>
      </c>
      <c r="CS29" s="667"/>
      <c r="CT29" s="667"/>
      <c r="CU29" s="667"/>
      <c r="CV29" s="667"/>
      <c r="CW29" s="667"/>
      <c r="CX29" s="667"/>
      <c r="CY29" s="668"/>
      <c r="CZ29" s="634">
        <v>8.5</v>
      </c>
      <c r="DA29" s="669"/>
      <c r="DB29" s="669"/>
      <c r="DC29" s="672"/>
      <c r="DD29" s="638">
        <v>6598843</v>
      </c>
      <c r="DE29" s="667"/>
      <c r="DF29" s="667"/>
      <c r="DG29" s="667"/>
      <c r="DH29" s="667"/>
      <c r="DI29" s="667"/>
      <c r="DJ29" s="667"/>
      <c r="DK29" s="668"/>
      <c r="DL29" s="638">
        <v>6585394</v>
      </c>
      <c r="DM29" s="667"/>
      <c r="DN29" s="667"/>
      <c r="DO29" s="667"/>
      <c r="DP29" s="667"/>
      <c r="DQ29" s="667"/>
      <c r="DR29" s="667"/>
      <c r="DS29" s="667"/>
      <c r="DT29" s="667"/>
      <c r="DU29" s="667"/>
      <c r="DV29" s="668"/>
      <c r="DW29" s="634">
        <v>18.600000000000001</v>
      </c>
      <c r="DX29" s="669"/>
      <c r="DY29" s="669"/>
      <c r="DZ29" s="669"/>
      <c r="EA29" s="669"/>
      <c r="EB29" s="669"/>
      <c r="EC29" s="670"/>
    </row>
    <row r="30" spans="2:133" ht="11.25" customHeight="1" x14ac:dyDescent="0.15">
      <c r="B30" s="626" t="s">
        <v>267</v>
      </c>
      <c r="C30" s="627"/>
      <c r="D30" s="627"/>
      <c r="E30" s="627"/>
      <c r="F30" s="627"/>
      <c r="G30" s="627"/>
      <c r="H30" s="627"/>
      <c r="I30" s="627"/>
      <c r="J30" s="627"/>
      <c r="K30" s="627"/>
      <c r="L30" s="627"/>
      <c r="M30" s="627"/>
      <c r="N30" s="627"/>
      <c r="O30" s="627"/>
      <c r="P30" s="627"/>
      <c r="Q30" s="628"/>
      <c r="R30" s="629">
        <v>836297</v>
      </c>
      <c r="S30" s="630"/>
      <c r="T30" s="630"/>
      <c r="U30" s="630"/>
      <c r="V30" s="630"/>
      <c r="W30" s="630"/>
      <c r="X30" s="630"/>
      <c r="Y30" s="631"/>
      <c r="Z30" s="632">
        <v>1</v>
      </c>
      <c r="AA30" s="632"/>
      <c r="AB30" s="632"/>
      <c r="AC30" s="632"/>
      <c r="AD30" s="633">
        <v>55578</v>
      </c>
      <c r="AE30" s="633"/>
      <c r="AF30" s="633"/>
      <c r="AG30" s="633"/>
      <c r="AH30" s="633"/>
      <c r="AI30" s="633"/>
      <c r="AJ30" s="633"/>
      <c r="AK30" s="633"/>
      <c r="AL30" s="634">
        <v>0.2</v>
      </c>
      <c r="AM30" s="635"/>
      <c r="AN30" s="635"/>
      <c r="AO30" s="636"/>
      <c r="AP30" s="608" t="s">
        <v>218</v>
      </c>
      <c r="AQ30" s="609"/>
      <c r="AR30" s="609"/>
      <c r="AS30" s="609"/>
      <c r="AT30" s="609"/>
      <c r="AU30" s="609"/>
      <c r="AV30" s="609"/>
      <c r="AW30" s="609"/>
      <c r="AX30" s="609"/>
      <c r="AY30" s="609"/>
      <c r="AZ30" s="609"/>
      <c r="BA30" s="609"/>
      <c r="BB30" s="609"/>
      <c r="BC30" s="609"/>
      <c r="BD30" s="609"/>
      <c r="BE30" s="609"/>
      <c r="BF30" s="610"/>
      <c r="BG30" s="608" t="s">
        <v>268</v>
      </c>
      <c r="BH30" s="676"/>
      <c r="BI30" s="676"/>
      <c r="BJ30" s="676"/>
      <c r="BK30" s="676"/>
      <c r="BL30" s="676"/>
      <c r="BM30" s="676"/>
      <c r="BN30" s="676"/>
      <c r="BO30" s="676"/>
      <c r="BP30" s="676"/>
      <c r="BQ30" s="677"/>
      <c r="BR30" s="608" t="s">
        <v>269</v>
      </c>
      <c r="BS30" s="676"/>
      <c r="BT30" s="676"/>
      <c r="BU30" s="676"/>
      <c r="BV30" s="676"/>
      <c r="BW30" s="676"/>
      <c r="BX30" s="676"/>
      <c r="BY30" s="676"/>
      <c r="BZ30" s="676"/>
      <c r="CA30" s="676"/>
      <c r="CB30" s="677"/>
      <c r="CD30" s="680"/>
      <c r="CE30" s="681"/>
      <c r="CF30" s="644" t="s">
        <v>579</v>
      </c>
      <c r="CG30" s="645"/>
      <c r="CH30" s="645"/>
      <c r="CI30" s="645"/>
      <c r="CJ30" s="645"/>
      <c r="CK30" s="645"/>
      <c r="CL30" s="645"/>
      <c r="CM30" s="645"/>
      <c r="CN30" s="645"/>
      <c r="CO30" s="645"/>
      <c r="CP30" s="645"/>
      <c r="CQ30" s="646"/>
      <c r="CR30" s="629">
        <v>6605469</v>
      </c>
      <c r="CS30" s="630"/>
      <c r="CT30" s="630"/>
      <c r="CU30" s="630"/>
      <c r="CV30" s="630"/>
      <c r="CW30" s="630"/>
      <c r="CX30" s="630"/>
      <c r="CY30" s="631"/>
      <c r="CZ30" s="634">
        <v>8</v>
      </c>
      <c r="DA30" s="669"/>
      <c r="DB30" s="669"/>
      <c r="DC30" s="672"/>
      <c r="DD30" s="638">
        <v>6208454</v>
      </c>
      <c r="DE30" s="630"/>
      <c r="DF30" s="630"/>
      <c r="DG30" s="630"/>
      <c r="DH30" s="630"/>
      <c r="DI30" s="630"/>
      <c r="DJ30" s="630"/>
      <c r="DK30" s="631"/>
      <c r="DL30" s="638">
        <v>6195138</v>
      </c>
      <c r="DM30" s="630"/>
      <c r="DN30" s="630"/>
      <c r="DO30" s="630"/>
      <c r="DP30" s="630"/>
      <c r="DQ30" s="630"/>
      <c r="DR30" s="630"/>
      <c r="DS30" s="630"/>
      <c r="DT30" s="630"/>
      <c r="DU30" s="630"/>
      <c r="DV30" s="631"/>
      <c r="DW30" s="634">
        <v>17.5</v>
      </c>
      <c r="DX30" s="669"/>
      <c r="DY30" s="669"/>
      <c r="DZ30" s="669"/>
      <c r="EA30" s="669"/>
      <c r="EB30" s="669"/>
      <c r="EC30" s="670"/>
    </row>
    <row r="31" spans="2:133" ht="11.25" customHeight="1" x14ac:dyDescent="0.15">
      <c r="B31" s="626" t="s">
        <v>270</v>
      </c>
      <c r="C31" s="627"/>
      <c r="D31" s="627"/>
      <c r="E31" s="627"/>
      <c r="F31" s="627"/>
      <c r="G31" s="627"/>
      <c r="H31" s="627"/>
      <c r="I31" s="627"/>
      <c r="J31" s="627"/>
      <c r="K31" s="627"/>
      <c r="L31" s="627"/>
      <c r="M31" s="627"/>
      <c r="N31" s="627"/>
      <c r="O31" s="627"/>
      <c r="P31" s="627"/>
      <c r="Q31" s="628"/>
      <c r="R31" s="629">
        <v>649428</v>
      </c>
      <c r="S31" s="630"/>
      <c r="T31" s="630"/>
      <c r="U31" s="630"/>
      <c r="V31" s="630"/>
      <c r="W31" s="630"/>
      <c r="X31" s="630"/>
      <c r="Y31" s="631"/>
      <c r="Z31" s="632">
        <v>0.8</v>
      </c>
      <c r="AA31" s="632"/>
      <c r="AB31" s="632"/>
      <c r="AC31" s="632"/>
      <c r="AD31" s="633" t="s">
        <v>544</v>
      </c>
      <c r="AE31" s="633"/>
      <c r="AF31" s="633"/>
      <c r="AG31" s="633"/>
      <c r="AH31" s="633"/>
      <c r="AI31" s="633"/>
      <c r="AJ31" s="633"/>
      <c r="AK31" s="633"/>
      <c r="AL31" s="634" t="s">
        <v>544</v>
      </c>
      <c r="AM31" s="635"/>
      <c r="AN31" s="635"/>
      <c r="AO31" s="636"/>
      <c r="AP31" s="684" t="s">
        <v>271</v>
      </c>
      <c r="AQ31" s="685"/>
      <c r="AR31" s="685"/>
      <c r="AS31" s="685"/>
      <c r="AT31" s="690" t="s">
        <v>272</v>
      </c>
      <c r="AU31" s="360"/>
      <c r="AV31" s="360"/>
      <c r="AW31" s="360"/>
      <c r="AX31" s="615" t="s">
        <v>186</v>
      </c>
      <c r="AY31" s="616"/>
      <c r="AZ31" s="616"/>
      <c r="BA31" s="616"/>
      <c r="BB31" s="616"/>
      <c r="BC31" s="616"/>
      <c r="BD31" s="616"/>
      <c r="BE31" s="616"/>
      <c r="BF31" s="617"/>
      <c r="BG31" s="693">
        <v>99.2</v>
      </c>
      <c r="BH31" s="694"/>
      <c r="BI31" s="694"/>
      <c r="BJ31" s="694"/>
      <c r="BK31" s="694"/>
      <c r="BL31" s="694"/>
      <c r="BM31" s="624">
        <v>94.8</v>
      </c>
      <c r="BN31" s="694"/>
      <c r="BO31" s="694"/>
      <c r="BP31" s="694"/>
      <c r="BQ31" s="695"/>
      <c r="BR31" s="693">
        <v>98.2</v>
      </c>
      <c r="BS31" s="694"/>
      <c r="BT31" s="694"/>
      <c r="BU31" s="694"/>
      <c r="BV31" s="694"/>
      <c r="BW31" s="694"/>
      <c r="BX31" s="624">
        <v>93.7</v>
      </c>
      <c r="BY31" s="694"/>
      <c r="BZ31" s="694"/>
      <c r="CA31" s="694"/>
      <c r="CB31" s="695"/>
      <c r="CD31" s="680"/>
      <c r="CE31" s="681"/>
      <c r="CF31" s="644" t="s">
        <v>580</v>
      </c>
      <c r="CG31" s="645"/>
      <c r="CH31" s="645"/>
      <c r="CI31" s="645"/>
      <c r="CJ31" s="645"/>
      <c r="CK31" s="645"/>
      <c r="CL31" s="645"/>
      <c r="CM31" s="645"/>
      <c r="CN31" s="645"/>
      <c r="CO31" s="645"/>
      <c r="CP31" s="645"/>
      <c r="CQ31" s="646"/>
      <c r="CR31" s="629">
        <v>401305</v>
      </c>
      <c r="CS31" s="667"/>
      <c r="CT31" s="667"/>
      <c r="CU31" s="667"/>
      <c r="CV31" s="667"/>
      <c r="CW31" s="667"/>
      <c r="CX31" s="667"/>
      <c r="CY31" s="668"/>
      <c r="CZ31" s="634">
        <v>0.5</v>
      </c>
      <c r="DA31" s="669"/>
      <c r="DB31" s="669"/>
      <c r="DC31" s="672"/>
      <c r="DD31" s="638">
        <v>390389</v>
      </c>
      <c r="DE31" s="667"/>
      <c r="DF31" s="667"/>
      <c r="DG31" s="667"/>
      <c r="DH31" s="667"/>
      <c r="DI31" s="667"/>
      <c r="DJ31" s="667"/>
      <c r="DK31" s="668"/>
      <c r="DL31" s="638">
        <v>390256</v>
      </c>
      <c r="DM31" s="667"/>
      <c r="DN31" s="667"/>
      <c r="DO31" s="667"/>
      <c r="DP31" s="667"/>
      <c r="DQ31" s="667"/>
      <c r="DR31" s="667"/>
      <c r="DS31" s="667"/>
      <c r="DT31" s="667"/>
      <c r="DU31" s="667"/>
      <c r="DV31" s="668"/>
      <c r="DW31" s="634">
        <v>1.1000000000000001</v>
      </c>
      <c r="DX31" s="669"/>
      <c r="DY31" s="669"/>
      <c r="DZ31" s="669"/>
      <c r="EA31" s="669"/>
      <c r="EB31" s="669"/>
      <c r="EC31" s="670"/>
    </row>
    <row r="32" spans="2:133" ht="11.25" customHeight="1" x14ac:dyDescent="0.15">
      <c r="B32" s="626" t="s">
        <v>273</v>
      </c>
      <c r="C32" s="627"/>
      <c r="D32" s="627"/>
      <c r="E32" s="627"/>
      <c r="F32" s="627"/>
      <c r="G32" s="627"/>
      <c r="H32" s="627"/>
      <c r="I32" s="627"/>
      <c r="J32" s="627"/>
      <c r="K32" s="627"/>
      <c r="L32" s="627"/>
      <c r="M32" s="627"/>
      <c r="N32" s="627"/>
      <c r="O32" s="627"/>
      <c r="P32" s="627"/>
      <c r="Q32" s="628"/>
      <c r="R32" s="629">
        <v>19944074</v>
      </c>
      <c r="S32" s="630"/>
      <c r="T32" s="630"/>
      <c r="U32" s="630"/>
      <c r="V32" s="630"/>
      <c r="W32" s="630"/>
      <c r="X32" s="630"/>
      <c r="Y32" s="631"/>
      <c r="Z32" s="632">
        <v>23.1</v>
      </c>
      <c r="AA32" s="632"/>
      <c r="AB32" s="632"/>
      <c r="AC32" s="632"/>
      <c r="AD32" s="633" t="s">
        <v>544</v>
      </c>
      <c r="AE32" s="633"/>
      <c r="AF32" s="633"/>
      <c r="AG32" s="633"/>
      <c r="AH32" s="633"/>
      <c r="AI32" s="633"/>
      <c r="AJ32" s="633"/>
      <c r="AK32" s="633"/>
      <c r="AL32" s="634" t="s">
        <v>544</v>
      </c>
      <c r="AM32" s="635"/>
      <c r="AN32" s="635"/>
      <c r="AO32" s="636"/>
      <c r="AP32" s="686"/>
      <c r="AQ32" s="687"/>
      <c r="AR32" s="687"/>
      <c r="AS32" s="687"/>
      <c r="AT32" s="691"/>
      <c r="AU32" s="361" t="s">
        <v>274</v>
      </c>
      <c r="AV32" s="361"/>
      <c r="AW32" s="361"/>
      <c r="AX32" s="626" t="s">
        <v>275</v>
      </c>
      <c r="AY32" s="627"/>
      <c r="AZ32" s="627"/>
      <c r="BA32" s="627"/>
      <c r="BB32" s="627"/>
      <c r="BC32" s="627"/>
      <c r="BD32" s="627"/>
      <c r="BE32" s="627"/>
      <c r="BF32" s="628"/>
      <c r="BG32" s="696">
        <v>99.2</v>
      </c>
      <c r="BH32" s="667"/>
      <c r="BI32" s="667"/>
      <c r="BJ32" s="667"/>
      <c r="BK32" s="667"/>
      <c r="BL32" s="667"/>
      <c r="BM32" s="635">
        <v>95.6</v>
      </c>
      <c r="BN32" s="697"/>
      <c r="BO32" s="697"/>
      <c r="BP32" s="697"/>
      <c r="BQ32" s="698"/>
      <c r="BR32" s="696">
        <v>99</v>
      </c>
      <c r="BS32" s="667"/>
      <c r="BT32" s="667"/>
      <c r="BU32" s="667"/>
      <c r="BV32" s="667"/>
      <c r="BW32" s="667"/>
      <c r="BX32" s="635">
        <v>95.3</v>
      </c>
      <c r="BY32" s="697"/>
      <c r="BZ32" s="697"/>
      <c r="CA32" s="697"/>
      <c r="CB32" s="698"/>
      <c r="CD32" s="682"/>
      <c r="CE32" s="683"/>
      <c r="CF32" s="644" t="s">
        <v>276</v>
      </c>
      <c r="CG32" s="645"/>
      <c r="CH32" s="645"/>
      <c r="CI32" s="645"/>
      <c r="CJ32" s="645"/>
      <c r="CK32" s="645"/>
      <c r="CL32" s="645"/>
      <c r="CM32" s="645"/>
      <c r="CN32" s="645"/>
      <c r="CO32" s="645"/>
      <c r="CP32" s="645"/>
      <c r="CQ32" s="646"/>
      <c r="CR32" s="629" t="s">
        <v>136</v>
      </c>
      <c r="CS32" s="630"/>
      <c r="CT32" s="630"/>
      <c r="CU32" s="630"/>
      <c r="CV32" s="630"/>
      <c r="CW32" s="630"/>
      <c r="CX32" s="630"/>
      <c r="CY32" s="631"/>
      <c r="CZ32" s="634" t="s">
        <v>136</v>
      </c>
      <c r="DA32" s="669"/>
      <c r="DB32" s="669"/>
      <c r="DC32" s="672"/>
      <c r="DD32" s="638" t="s">
        <v>544</v>
      </c>
      <c r="DE32" s="630"/>
      <c r="DF32" s="630"/>
      <c r="DG32" s="630"/>
      <c r="DH32" s="630"/>
      <c r="DI32" s="630"/>
      <c r="DJ32" s="630"/>
      <c r="DK32" s="631"/>
      <c r="DL32" s="638" t="s">
        <v>136</v>
      </c>
      <c r="DM32" s="630"/>
      <c r="DN32" s="630"/>
      <c r="DO32" s="630"/>
      <c r="DP32" s="630"/>
      <c r="DQ32" s="630"/>
      <c r="DR32" s="630"/>
      <c r="DS32" s="630"/>
      <c r="DT32" s="630"/>
      <c r="DU32" s="630"/>
      <c r="DV32" s="631"/>
      <c r="DW32" s="634" t="s">
        <v>136</v>
      </c>
      <c r="DX32" s="669"/>
      <c r="DY32" s="669"/>
      <c r="DZ32" s="669"/>
      <c r="EA32" s="669"/>
      <c r="EB32" s="669"/>
      <c r="EC32" s="670"/>
    </row>
    <row r="33" spans="2:133" ht="11.25" customHeight="1" x14ac:dyDescent="0.15">
      <c r="B33" s="654" t="s">
        <v>277</v>
      </c>
      <c r="C33" s="655"/>
      <c r="D33" s="655"/>
      <c r="E33" s="655"/>
      <c r="F33" s="655"/>
      <c r="G33" s="655"/>
      <c r="H33" s="655"/>
      <c r="I33" s="655"/>
      <c r="J33" s="655"/>
      <c r="K33" s="655"/>
      <c r="L33" s="655"/>
      <c r="M33" s="655"/>
      <c r="N33" s="655"/>
      <c r="O33" s="655"/>
      <c r="P33" s="655"/>
      <c r="Q33" s="656"/>
      <c r="R33" s="629">
        <v>23524</v>
      </c>
      <c r="S33" s="630"/>
      <c r="T33" s="630"/>
      <c r="U33" s="630"/>
      <c r="V33" s="630"/>
      <c r="W33" s="630"/>
      <c r="X33" s="630"/>
      <c r="Y33" s="631"/>
      <c r="Z33" s="632">
        <v>0</v>
      </c>
      <c r="AA33" s="632"/>
      <c r="AB33" s="632"/>
      <c r="AC33" s="632"/>
      <c r="AD33" s="633">
        <v>23524</v>
      </c>
      <c r="AE33" s="633"/>
      <c r="AF33" s="633"/>
      <c r="AG33" s="633"/>
      <c r="AH33" s="633"/>
      <c r="AI33" s="633"/>
      <c r="AJ33" s="633"/>
      <c r="AK33" s="633"/>
      <c r="AL33" s="634">
        <v>0.1</v>
      </c>
      <c r="AM33" s="635"/>
      <c r="AN33" s="635"/>
      <c r="AO33" s="636"/>
      <c r="AP33" s="688"/>
      <c r="AQ33" s="689"/>
      <c r="AR33" s="689"/>
      <c r="AS33" s="689"/>
      <c r="AT33" s="692"/>
      <c r="AU33" s="362"/>
      <c r="AV33" s="362"/>
      <c r="AW33" s="362"/>
      <c r="AX33" s="673" t="s">
        <v>278</v>
      </c>
      <c r="AY33" s="674"/>
      <c r="AZ33" s="674"/>
      <c r="BA33" s="674"/>
      <c r="BB33" s="674"/>
      <c r="BC33" s="674"/>
      <c r="BD33" s="674"/>
      <c r="BE33" s="674"/>
      <c r="BF33" s="675"/>
      <c r="BG33" s="699">
        <v>99.2</v>
      </c>
      <c r="BH33" s="700"/>
      <c r="BI33" s="700"/>
      <c r="BJ33" s="700"/>
      <c r="BK33" s="700"/>
      <c r="BL33" s="700"/>
      <c r="BM33" s="701">
        <v>92.9</v>
      </c>
      <c r="BN33" s="700"/>
      <c r="BO33" s="700"/>
      <c r="BP33" s="700"/>
      <c r="BQ33" s="702"/>
      <c r="BR33" s="699">
        <v>97.1</v>
      </c>
      <c r="BS33" s="700"/>
      <c r="BT33" s="700"/>
      <c r="BU33" s="700"/>
      <c r="BV33" s="700"/>
      <c r="BW33" s="700"/>
      <c r="BX33" s="701">
        <v>91.1</v>
      </c>
      <c r="BY33" s="700"/>
      <c r="BZ33" s="700"/>
      <c r="CA33" s="700"/>
      <c r="CB33" s="702"/>
      <c r="CD33" s="644" t="s">
        <v>279</v>
      </c>
      <c r="CE33" s="645"/>
      <c r="CF33" s="645"/>
      <c r="CG33" s="645"/>
      <c r="CH33" s="645"/>
      <c r="CI33" s="645"/>
      <c r="CJ33" s="645"/>
      <c r="CK33" s="645"/>
      <c r="CL33" s="645"/>
      <c r="CM33" s="645"/>
      <c r="CN33" s="645"/>
      <c r="CO33" s="645"/>
      <c r="CP33" s="645"/>
      <c r="CQ33" s="646"/>
      <c r="CR33" s="629">
        <v>35196817</v>
      </c>
      <c r="CS33" s="667"/>
      <c r="CT33" s="667"/>
      <c r="CU33" s="667"/>
      <c r="CV33" s="667"/>
      <c r="CW33" s="667"/>
      <c r="CX33" s="667"/>
      <c r="CY33" s="668"/>
      <c r="CZ33" s="634">
        <v>42.8</v>
      </c>
      <c r="DA33" s="669"/>
      <c r="DB33" s="669"/>
      <c r="DC33" s="672"/>
      <c r="DD33" s="638">
        <v>23366462</v>
      </c>
      <c r="DE33" s="667"/>
      <c r="DF33" s="667"/>
      <c r="DG33" s="667"/>
      <c r="DH33" s="667"/>
      <c r="DI33" s="667"/>
      <c r="DJ33" s="667"/>
      <c r="DK33" s="668"/>
      <c r="DL33" s="638">
        <v>13771628</v>
      </c>
      <c r="DM33" s="667"/>
      <c r="DN33" s="667"/>
      <c r="DO33" s="667"/>
      <c r="DP33" s="667"/>
      <c r="DQ33" s="667"/>
      <c r="DR33" s="667"/>
      <c r="DS33" s="667"/>
      <c r="DT33" s="667"/>
      <c r="DU33" s="667"/>
      <c r="DV33" s="668"/>
      <c r="DW33" s="634">
        <v>38.799999999999997</v>
      </c>
      <c r="DX33" s="669"/>
      <c r="DY33" s="669"/>
      <c r="DZ33" s="669"/>
      <c r="EA33" s="669"/>
      <c r="EB33" s="669"/>
      <c r="EC33" s="670"/>
    </row>
    <row r="34" spans="2:133" ht="11.25" customHeight="1" x14ac:dyDescent="0.15">
      <c r="B34" s="626" t="s">
        <v>280</v>
      </c>
      <c r="C34" s="627"/>
      <c r="D34" s="627"/>
      <c r="E34" s="627"/>
      <c r="F34" s="627"/>
      <c r="G34" s="627"/>
      <c r="H34" s="627"/>
      <c r="I34" s="627"/>
      <c r="J34" s="627"/>
      <c r="K34" s="627"/>
      <c r="L34" s="627"/>
      <c r="M34" s="627"/>
      <c r="N34" s="627"/>
      <c r="O34" s="627"/>
      <c r="P34" s="627"/>
      <c r="Q34" s="628"/>
      <c r="R34" s="629">
        <v>4831041</v>
      </c>
      <c r="S34" s="630"/>
      <c r="T34" s="630"/>
      <c r="U34" s="630"/>
      <c r="V34" s="630"/>
      <c r="W34" s="630"/>
      <c r="X34" s="630"/>
      <c r="Y34" s="631"/>
      <c r="Z34" s="632">
        <v>5.6</v>
      </c>
      <c r="AA34" s="632"/>
      <c r="AB34" s="632"/>
      <c r="AC34" s="632"/>
      <c r="AD34" s="633" t="s">
        <v>136</v>
      </c>
      <c r="AE34" s="633"/>
      <c r="AF34" s="633"/>
      <c r="AG34" s="633"/>
      <c r="AH34" s="633"/>
      <c r="AI34" s="633"/>
      <c r="AJ34" s="633"/>
      <c r="AK34" s="633"/>
      <c r="AL34" s="634" t="s">
        <v>544</v>
      </c>
      <c r="AM34" s="635"/>
      <c r="AN34" s="635"/>
      <c r="AO34" s="636"/>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44" t="s">
        <v>581</v>
      </c>
      <c r="CE34" s="645"/>
      <c r="CF34" s="645"/>
      <c r="CG34" s="645"/>
      <c r="CH34" s="645"/>
      <c r="CI34" s="645"/>
      <c r="CJ34" s="645"/>
      <c r="CK34" s="645"/>
      <c r="CL34" s="645"/>
      <c r="CM34" s="645"/>
      <c r="CN34" s="645"/>
      <c r="CO34" s="645"/>
      <c r="CP34" s="645"/>
      <c r="CQ34" s="646"/>
      <c r="CR34" s="629">
        <v>8816304</v>
      </c>
      <c r="CS34" s="630"/>
      <c r="CT34" s="630"/>
      <c r="CU34" s="630"/>
      <c r="CV34" s="630"/>
      <c r="CW34" s="630"/>
      <c r="CX34" s="630"/>
      <c r="CY34" s="631"/>
      <c r="CZ34" s="634">
        <v>10.7</v>
      </c>
      <c r="DA34" s="669"/>
      <c r="DB34" s="669"/>
      <c r="DC34" s="672"/>
      <c r="DD34" s="638">
        <v>4332410</v>
      </c>
      <c r="DE34" s="630"/>
      <c r="DF34" s="630"/>
      <c r="DG34" s="630"/>
      <c r="DH34" s="630"/>
      <c r="DI34" s="630"/>
      <c r="DJ34" s="630"/>
      <c r="DK34" s="631"/>
      <c r="DL34" s="638">
        <v>3853233</v>
      </c>
      <c r="DM34" s="630"/>
      <c r="DN34" s="630"/>
      <c r="DO34" s="630"/>
      <c r="DP34" s="630"/>
      <c r="DQ34" s="630"/>
      <c r="DR34" s="630"/>
      <c r="DS34" s="630"/>
      <c r="DT34" s="630"/>
      <c r="DU34" s="630"/>
      <c r="DV34" s="631"/>
      <c r="DW34" s="634">
        <v>10.9</v>
      </c>
      <c r="DX34" s="669"/>
      <c r="DY34" s="669"/>
      <c r="DZ34" s="669"/>
      <c r="EA34" s="669"/>
      <c r="EB34" s="669"/>
      <c r="EC34" s="670"/>
    </row>
    <row r="35" spans="2:133" ht="11.25" customHeight="1" x14ac:dyDescent="0.15">
      <c r="B35" s="626" t="s">
        <v>281</v>
      </c>
      <c r="C35" s="627"/>
      <c r="D35" s="627"/>
      <c r="E35" s="627"/>
      <c r="F35" s="627"/>
      <c r="G35" s="627"/>
      <c r="H35" s="627"/>
      <c r="I35" s="627"/>
      <c r="J35" s="627"/>
      <c r="K35" s="627"/>
      <c r="L35" s="627"/>
      <c r="M35" s="627"/>
      <c r="N35" s="627"/>
      <c r="O35" s="627"/>
      <c r="P35" s="627"/>
      <c r="Q35" s="628"/>
      <c r="R35" s="629">
        <v>2412180</v>
      </c>
      <c r="S35" s="630"/>
      <c r="T35" s="630"/>
      <c r="U35" s="630"/>
      <c r="V35" s="630"/>
      <c r="W35" s="630"/>
      <c r="X35" s="630"/>
      <c r="Y35" s="631"/>
      <c r="Z35" s="632">
        <v>2.8</v>
      </c>
      <c r="AA35" s="632"/>
      <c r="AB35" s="632"/>
      <c r="AC35" s="632"/>
      <c r="AD35" s="633" t="s">
        <v>544</v>
      </c>
      <c r="AE35" s="633"/>
      <c r="AF35" s="633"/>
      <c r="AG35" s="633"/>
      <c r="AH35" s="633"/>
      <c r="AI35" s="633"/>
      <c r="AJ35" s="633"/>
      <c r="AK35" s="633"/>
      <c r="AL35" s="634" t="s">
        <v>544</v>
      </c>
      <c r="AM35" s="635"/>
      <c r="AN35" s="635"/>
      <c r="AO35" s="636"/>
      <c r="AP35" s="218"/>
      <c r="AQ35" s="608" t="s">
        <v>282</v>
      </c>
      <c r="AR35" s="609"/>
      <c r="AS35" s="609"/>
      <c r="AT35" s="609"/>
      <c r="AU35" s="609"/>
      <c r="AV35" s="609"/>
      <c r="AW35" s="609"/>
      <c r="AX35" s="609"/>
      <c r="AY35" s="609"/>
      <c r="AZ35" s="609"/>
      <c r="BA35" s="609"/>
      <c r="BB35" s="609"/>
      <c r="BC35" s="609"/>
      <c r="BD35" s="609"/>
      <c r="BE35" s="609"/>
      <c r="BF35" s="610"/>
      <c r="BG35" s="608" t="s">
        <v>283</v>
      </c>
      <c r="BH35" s="609"/>
      <c r="BI35" s="609"/>
      <c r="BJ35" s="609"/>
      <c r="BK35" s="609"/>
      <c r="BL35" s="609"/>
      <c r="BM35" s="609"/>
      <c r="BN35" s="609"/>
      <c r="BO35" s="609"/>
      <c r="BP35" s="609"/>
      <c r="BQ35" s="609"/>
      <c r="BR35" s="609"/>
      <c r="BS35" s="609"/>
      <c r="BT35" s="609"/>
      <c r="BU35" s="609"/>
      <c r="BV35" s="609"/>
      <c r="BW35" s="609"/>
      <c r="BX35" s="609"/>
      <c r="BY35" s="609"/>
      <c r="BZ35" s="609"/>
      <c r="CA35" s="609"/>
      <c r="CB35" s="610"/>
      <c r="CD35" s="644" t="s">
        <v>582</v>
      </c>
      <c r="CE35" s="645"/>
      <c r="CF35" s="645"/>
      <c r="CG35" s="645"/>
      <c r="CH35" s="645"/>
      <c r="CI35" s="645"/>
      <c r="CJ35" s="645"/>
      <c r="CK35" s="645"/>
      <c r="CL35" s="645"/>
      <c r="CM35" s="645"/>
      <c r="CN35" s="645"/>
      <c r="CO35" s="645"/>
      <c r="CP35" s="645"/>
      <c r="CQ35" s="646"/>
      <c r="CR35" s="629">
        <v>739322</v>
      </c>
      <c r="CS35" s="667"/>
      <c r="CT35" s="667"/>
      <c r="CU35" s="667"/>
      <c r="CV35" s="667"/>
      <c r="CW35" s="667"/>
      <c r="CX35" s="667"/>
      <c r="CY35" s="668"/>
      <c r="CZ35" s="634">
        <v>0.9</v>
      </c>
      <c r="DA35" s="669"/>
      <c r="DB35" s="669"/>
      <c r="DC35" s="672"/>
      <c r="DD35" s="638">
        <v>564801</v>
      </c>
      <c r="DE35" s="667"/>
      <c r="DF35" s="667"/>
      <c r="DG35" s="667"/>
      <c r="DH35" s="667"/>
      <c r="DI35" s="667"/>
      <c r="DJ35" s="667"/>
      <c r="DK35" s="668"/>
      <c r="DL35" s="638">
        <v>564801</v>
      </c>
      <c r="DM35" s="667"/>
      <c r="DN35" s="667"/>
      <c r="DO35" s="667"/>
      <c r="DP35" s="667"/>
      <c r="DQ35" s="667"/>
      <c r="DR35" s="667"/>
      <c r="DS35" s="667"/>
      <c r="DT35" s="667"/>
      <c r="DU35" s="667"/>
      <c r="DV35" s="668"/>
      <c r="DW35" s="634">
        <v>1.6</v>
      </c>
      <c r="DX35" s="669"/>
      <c r="DY35" s="669"/>
      <c r="DZ35" s="669"/>
      <c r="EA35" s="669"/>
      <c r="EB35" s="669"/>
      <c r="EC35" s="670"/>
    </row>
    <row r="36" spans="2:133" ht="11.25" customHeight="1" x14ac:dyDescent="0.15">
      <c r="B36" s="626" t="s">
        <v>284</v>
      </c>
      <c r="C36" s="627"/>
      <c r="D36" s="627"/>
      <c r="E36" s="627"/>
      <c r="F36" s="627"/>
      <c r="G36" s="627"/>
      <c r="H36" s="627"/>
      <c r="I36" s="627"/>
      <c r="J36" s="627"/>
      <c r="K36" s="627"/>
      <c r="L36" s="627"/>
      <c r="M36" s="627"/>
      <c r="N36" s="627"/>
      <c r="O36" s="627"/>
      <c r="P36" s="627"/>
      <c r="Q36" s="628"/>
      <c r="R36" s="629">
        <v>6610054</v>
      </c>
      <c r="S36" s="630"/>
      <c r="T36" s="630"/>
      <c r="U36" s="630"/>
      <c r="V36" s="630"/>
      <c r="W36" s="630"/>
      <c r="X36" s="630"/>
      <c r="Y36" s="631"/>
      <c r="Z36" s="632">
        <v>7.7</v>
      </c>
      <c r="AA36" s="632"/>
      <c r="AB36" s="632"/>
      <c r="AC36" s="632"/>
      <c r="AD36" s="633" t="s">
        <v>136</v>
      </c>
      <c r="AE36" s="633"/>
      <c r="AF36" s="633"/>
      <c r="AG36" s="633"/>
      <c r="AH36" s="633"/>
      <c r="AI36" s="633"/>
      <c r="AJ36" s="633"/>
      <c r="AK36" s="633"/>
      <c r="AL36" s="634" t="s">
        <v>544</v>
      </c>
      <c r="AM36" s="635"/>
      <c r="AN36" s="635"/>
      <c r="AO36" s="636"/>
      <c r="AP36" s="218"/>
      <c r="AQ36" s="703" t="s">
        <v>583</v>
      </c>
      <c r="AR36" s="704"/>
      <c r="AS36" s="704"/>
      <c r="AT36" s="704"/>
      <c r="AU36" s="704"/>
      <c r="AV36" s="704"/>
      <c r="AW36" s="704"/>
      <c r="AX36" s="704"/>
      <c r="AY36" s="705"/>
      <c r="AZ36" s="618">
        <v>7325727</v>
      </c>
      <c r="BA36" s="619"/>
      <c r="BB36" s="619"/>
      <c r="BC36" s="619"/>
      <c r="BD36" s="619"/>
      <c r="BE36" s="619"/>
      <c r="BF36" s="706"/>
      <c r="BG36" s="640" t="s">
        <v>285</v>
      </c>
      <c r="BH36" s="641"/>
      <c r="BI36" s="641"/>
      <c r="BJ36" s="641"/>
      <c r="BK36" s="641"/>
      <c r="BL36" s="641"/>
      <c r="BM36" s="641"/>
      <c r="BN36" s="641"/>
      <c r="BO36" s="641"/>
      <c r="BP36" s="641"/>
      <c r="BQ36" s="641"/>
      <c r="BR36" s="641"/>
      <c r="BS36" s="641"/>
      <c r="BT36" s="641"/>
      <c r="BU36" s="642"/>
      <c r="BV36" s="618">
        <v>290832</v>
      </c>
      <c r="BW36" s="619"/>
      <c r="BX36" s="619"/>
      <c r="BY36" s="619"/>
      <c r="BZ36" s="619"/>
      <c r="CA36" s="619"/>
      <c r="CB36" s="706"/>
      <c r="CD36" s="644" t="s">
        <v>286</v>
      </c>
      <c r="CE36" s="645"/>
      <c r="CF36" s="645"/>
      <c r="CG36" s="645"/>
      <c r="CH36" s="645"/>
      <c r="CI36" s="645"/>
      <c r="CJ36" s="645"/>
      <c r="CK36" s="645"/>
      <c r="CL36" s="645"/>
      <c r="CM36" s="645"/>
      <c r="CN36" s="645"/>
      <c r="CO36" s="645"/>
      <c r="CP36" s="645"/>
      <c r="CQ36" s="646"/>
      <c r="CR36" s="629">
        <v>11628724</v>
      </c>
      <c r="CS36" s="630"/>
      <c r="CT36" s="630"/>
      <c r="CU36" s="630"/>
      <c r="CV36" s="630"/>
      <c r="CW36" s="630"/>
      <c r="CX36" s="630"/>
      <c r="CY36" s="631"/>
      <c r="CZ36" s="634">
        <v>14.1</v>
      </c>
      <c r="DA36" s="669"/>
      <c r="DB36" s="669"/>
      <c r="DC36" s="672"/>
      <c r="DD36" s="638">
        <v>6452179</v>
      </c>
      <c r="DE36" s="630"/>
      <c r="DF36" s="630"/>
      <c r="DG36" s="630"/>
      <c r="DH36" s="630"/>
      <c r="DI36" s="630"/>
      <c r="DJ36" s="630"/>
      <c r="DK36" s="631"/>
      <c r="DL36" s="638">
        <v>4849832</v>
      </c>
      <c r="DM36" s="630"/>
      <c r="DN36" s="630"/>
      <c r="DO36" s="630"/>
      <c r="DP36" s="630"/>
      <c r="DQ36" s="630"/>
      <c r="DR36" s="630"/>
      <c r="DS36" s="630"/>
      <c r="DT36" s="630"/>
      <c r="DU36" s="630"/>
      <c r="DV36" s="631"/>
      <c r="DW36" s="634">
        <v>13.7</v>
      </c>
      <c r="DX36" s="669"/>
      <c r="DY36" s="669"/>
      <c r="DZ36" s="669"/>
      <c r="EA36" s="669"/>
      <c r="EB36" s="669"/>
      <c r="EC36" s="670"/>
    </row>
    <row r="37" spans="2:133" ht="11.25" customHeight="1" x14ac:dyDescent="0.15">
      <c r="B37" s="626" t="s">
        <v>287</v>
      </c>
      <c r="C37" s="627"/>
      <c r="D37" s="627"/>
      <c r="E37" s="627"/>
      <c r="F37" s="627"/>
      <c r="G37" s="627"/>
      <c r="H37" s="627"/>
      <c r="I37" s="627"/>
      <c r="J37" s="627"/>
      <c r="K37" s="627"/>
      <c r="L37" s="627"/>
      <c r="M37" s="627"/>
      <c r="N37" s="627"/>
      <c r="O37" s="627"/>
      <c r="P37" s="627"/>
      <c r="Q37" s="628"/>
      <c r="R37" s="629">
        <v>5715484</v>
      </c>
      <c r="S37" s="630"/>
      <c r="T37" s="630"/>
      <c r="U37" s="630"/>
      <c r="V37" s="630"/>
      <c r="W37" s="630"/>
      <c r="X37" s="630"/>
      <c r="Y37" s="631"/>
      <c r="Z37" s="632">
        <v>6.6</v>
      </c>
      <c r="AA37" s="632"/>
      <c r="AB37" s="632"/>
      <c r="AC37" s="632"/>
      <c r="AD37" s="633" t="s">
        <v>544</v>
      </c>
      <c r="AE37" s="633"/>
      <c r="AF37" s="633"/>
      <c r="AG37" s="633"/>
      <c r="AH37" s="633"/>
      <c r="AI37" s="633"/>
      <c r="AJ37" s="633"/>
      <c r="AK37" s="633"/>
      <c r="AL37" s="634" t="s">
        <v>544</v>
      </c>
      <c r="AM37" s="635"/>
      <c r="AN37" s="635"/>
      <c r="AO37" s="636"/>
      <c r="AQ37" s="707" t="s">
        <v>584</v>
      </c>
      <c r="AR37" s="708"/>
      <c r="AS37" s="708"/>
      <c r="AT37" s="708"/>
      <c r="AU37" s="708"/>
      <c r="AV37" s="708"/>
      <c r="AW37" s="708"/>
      <c r="AX37" s="708"/>
      <c r="AY37" s="709"/>
      <c r="AZ37" s="629">
        <v>502370</v>
      </c>
      <c r="BA37" s="630"/>
      <c r="BB37" s="630"/>
      <c r="BC37" s="630"/>
      <c r="BD37" s="667"/>
      <c r="BE37" s="667"/>
      <c r="BF37" s="698"/>
      <c r="BG37" s="644" t="s">
        <v>288</v>
      </c>
      <c r="BH37" s="645"/>
      <c r="BI37" s="645"/>
      <c r="BJ37" s="645"/>
      <c r="BK37" s="645"/>
      <c r="BL37" s="645"/>
      <c r="BM37" s="645"/>
      <c r="BN37" s="645"/>
      <c r="BO37" s="645"/>
      <c r="BP37" s="645"/>
      <c r="BQ37" s="645"/>
      <c r="BR37" s="645"/>
      <c r="BS37" s="645"/>
      <c r="BT37" s="645"/>
      <c r="BU37" s="646"/>
      <c r="BV37" s="629">
        <v>-17719</v>
      </c>
      <c r="BW37" s="630"/>
      <c r="BX37" s="630"/>
      <c r="BY37" s="630"/>
      <c r="BZ37" s="630"/>
      <c r="CA37" s="630"/>
      <c r="CB37" s="639"/>
      <c r="CD37" s="644" t="s">
        <v>585</v>
      </c>
      <c r="CE37" s="645"/>
      <c r="CF37" s="645"/>
      <c r="CG37" s="645"/>
      <c r="CH37" s="645"/>
      <c r="CI37" s="645"/>
      <c r="CJ37" s="645"/>
      <c r="CK37" s="645"/>
      <c r="CL37" s="645"/>
      <c r="CM37" s="645"/>
      <c r="CN37" s="645"/>
      <c r="CO37" s="645"/>
      <c r="CP37" s="645"/>
      <c r="CQ37" s="646"/>
      <c r="CR37" s="629">
        <v>3738623</v>
      </c>
      <c r="CS37" s="667"/>
      <c r="CT37" s="667"/>
      <c r="CU37" s="667"/>
      <c r="CV37" s="667"/>
      <c r="CW37" s="667"/>
      <c r="CX37" s="667"/>
      <c r="CY37" s="668"/>
      <c r="CZ37" s="634">
        <v>4.5</v>
      </c>
      <c r="DA37" s="669"/>
      <c r="DB37" s="669"/>
      <c r="DC37" s="672"/>
      <c r="DD37" s="638">
        <v>3670782</v>
      </c>
      <c r="DE37" s="667"/>
      <c r="DF37" s="667"/>
      <c r="DG37" s="667"/>
      <c r="DH37" s="667"/>
      <c r="DI37" s="667"/>
      <c r="DJ37" s="667"/>
      <c r="DK37" s="668"/>
      <c r="DL37" s="638">
        <v>3473919</v>
      </c>
      <c r="DM37" s="667"/>
      <c r="DN37" s="667"/>
      <c r="DO37" s="667"/>
      <c r="DP37" s="667"/>
      <c r="DQ37" s="667"/>
      <c r="DR37" s="667"/>
      <c r="DS37" s="667"/>
      <c r="DT37" s="667"/>
      <c r="DU37" s="667"/>
      <c r="DV37" s="668"/>
      <c r="DW37" s="634">
        <v>9.8000000000000007</v>
      </c>
      <c r="DX37" s="669"/>
      <c r="DY37" s="669"/>
      <c r="DZ37" s="669"/>
      <c r="EA37" s="669"/>
      <c r="EB37" s="669"/>
      <c r="EC37" s="670"/>
    </row>
    <row r="38" spans="2:133" ht="11.25" customHeight="1" x14ac:dyDescent="0.15">
      <c r="B38" s="626" t="s">
        <v>289</v>
      </c>
      <c r="C38" s="627"/>
      <c r="D38" s="627"/>
      <c r="E38" s="627"/>
      <c r="F38" s="627"/>
      <c r="G38" s="627"/>
      <c r="H38" s="627"/>
      <c r="I38" s="627"/>
      <c r="J38" s="627"/>
      <c r="K38" s="627"/>
      <c r="L38" s="627"/>
      <c r="M38" s="627"/>
      <c r="N38" s="627"/>
      <c r="O38" s="627"/>
      <c r="P38" s="627"/>
      <c r="Q38" s="628"/>
      <c r="R38" s="629">
        <v>1196183</v>
      </c>
      <c r="S38" s="630"/>
      <c r="T38" s="630"/>
      <c r="U38" s="630"/>
      <c r="V38" s="630"/>
      <c r="W38" s="630"/>
      <c r="X38" s="630"/>
      <c r="Y38" s="631"/>
      <c r="Z38" s="632">
        <v>1.4</v>
      </c>
      <c r="AA38" s="632"/>
      <c r="AB38" s="632"/>
      <c r="AC38" s="632"/>
      <c r="AD38" s="633" t="s">
        <v>136</v>
      </c>
      <c r="AE38" s="633"/>
      <c r="AF38" s="633"/>
      <c r="AG38" s="633"/>
      <c r="AH38" s="633"/>
      <c r="AI38" s="633"/>
      <c r="AJ38" s="633"/>
      <c r="AK38" s="633"/>
      <c r="AL38" s="634" t="s">
        <v>136</v>
      </c>
      <c r="AM38" s="635"/>
      <c r="AN38" s="635"/>
      <c r="AO38" s="636"/>
      <c r="AQ38" s="707" t="s">
        <v>586</v>
      </c>
      <c r="AR38" s="708"/>
      <c r="AS38" s="708"/>
      <c r="AT38" s="708"/>
      <c r="AU38" s="708"/>
      <c r="AV38" s="708"/>
      <c r="AW38" s="708"/>
      <c r="AX38" s="708"/>
      <c r="AY38" s="709"/>
      <c r="AZ38" s="629">
        <v>343826</v>
      </c>
      <c r="BA38" s="630"/>
      <c r="BB38" s="630"/>
      <c r="BC38" s="630"/>
      <c r="BD38" s="667"/>
      <c r="BE38" s="667"/>
      <c r="BF38" s="698"/>
      <c r="BG38" s="644" t="s">
        <v>290</v>
      </c>
      <c r="BH38" s="645"/>
      <c r="BI38" s="645"/>
      <c r="BJ38" s="645"/>
      <c r="BK38" s="645"/>
      <c r="BL38" s="645"/>
      <c r="BM38" s="645"/>
      <c r="BN38" s="645"/>
      <c r="BO38" s="645"/>
      <c r="BP38" s="645"/>
      <c r="BQ38" s="645"/>
      <c r="BR38" s="645"/>
      <c r="BS38" s="645"/>
      <c r="BT38" s="645"/>
      <c r="BU38" s="646"/>
      <c r="BV38" s="629">
        <v>17324</v>
      </c>
      <c r="BW38" s="630"/>
      <c r="BX38" s="630"/>
      <c r="BY38" s="630"/>
      <c r="BZ38" s="630"/>
      <c r="CA38" s="630"/>
      <c r="CB38" s="639"/>
      <c r="CD38" s="644" t="s">
        <v>587</v>
      </c>
      <c r="CE38" s="645"/>
      <c r="CF38" s="645"/>
      <c r="CG38" s="645"/>
      <c r="CH38" s="645"/>
      <c r="CI38" s="645"/>
      <c r="CJ38" s="645"/>
      <c r="CK38" s="645"/>
      <c r="CL38" s="645"/>
      <c r="CM38" s="645"/>
      <c r="CN38" s="645"/>
      <c r="CO38" s="645"/>
      <c r="CP38" s="645"/>
      <c r="CQ38" s="646"/>
      <c r="CR38" s="629">
        <v>6168100</v>
      </c>
      <c r="CS38" s="630"/>
      <c r="CT38" s="630"/>
      <c r="CU38" s="630"/>
      <c r="CV38" s="630"/>
      <c r="CW38" s="630"/>
      <c r="CX38" s="630"/>
      <c r="CY38" s="631"/>
      <c r="CZ38" s="634">
        <v>7.5</v>
      </c>
      <c r="DA38" s="669"/>
      <c r="DB38" s="669"/>
      <c r="DC38" s="672"/>
      <c r="DD38" s="638">
        <v>4868929</v>
      </c>
      <c r="DE38" s="630"/>
      <c r="DF38" s="630"/>
      <c r="DG38" s="630"/>
      <c r="DH38" s="630"/>
      <c r="DI38" s="630"/>
      <c r="DJ38" s="630"/>
      <c r="DK38" s="631"/>
      <c r="DL38" s="638">
        <v>4503762</v>
      </c>
      <c r="DM38" s="630"/>
      <c r="DN38" s="630"/>
      <c r="DO38" s="630"/>
      <c r="DP38" s="630"/>
      <c r="DQ38" s="630"/>
      <c r="DR38" s="630"/>
      <c r="DS38" s="630"/>
      <c r="DT38" s="630"/>
      <c r="DU38" s="630"/>
      <c r="DV38" s="631"/>
      <c r="DW38" s="634">
        <v>12.7</v>
      </c>
      <c r="DX38" s="669"/>
      <c r="DY38" s="669"/>
      <c r="DZ38" s="669"/>
      <c r="EA38" s="669"/>
      <c r="EB38" s="669"/>
      <c r="EC38" s="670"/>
    </row>
    <row r="39" spans="2:133" ht="11.25" customHeight="1" x14ac:dyDescent="0.15">
      <c r="B39" s="626" t="s">
        <v>291</v>
      </c>
      <c r="C39" s="627"/>
      <c r="D39" s="627"/>
      <c r="E39" s="627"/>
      <c r="F39" s="627"/>
      <c r="G39" s="627"/>
      <c r="H39" s="627"/>
      <c r="I39" s="627"/>
      <c r="J39" s="627"/>
      <c r="K39" s="627"/>
      <c r="L39" s="627"/>
      <c r="M39" s="627"/>
      <c r="N39" s="627"/>
      <c r="O39" s="627"/>
      <c r="P39" s="627"/>
      <c r="Q39" s="628"/>
      <c r="R39" s="629">
        <v>2655348</v>
      </c>
      <c r="S39" s="630"/>
      <c r="T39" s="630"/>
      <c r="U39" s="630"/>
      <c r="V39" s="630"/>
      <c r="W39" s="630"/>
      <c r="X39" s="630"/>
      <c r="Y39" s="631"/>
      <c r="Z39" s="632">
        <v>3.1</v>
      </c>
      <c r="AA39" s="632"/>
      <c r="AB39" s="632"/>
      <c r="AC39" s="632"/>
      <c r="AD39" s="633">
        <v>163</v>
      </c>
      <c r="AE39" s="633"/>
      <c r="AF39" s="633"/>
      <c r="AG39" s="633"/>
      <c r="AH39" s="633"/>
      <c r="AI39" s="633"/>
      <c r="AJ39" s="633"/>
      <c r="AK39" s="633"/>
      <c r="AL39" s="634">
        <v>0</v>
      </c>
      <c r="AM39" s="635"/>
      <c r="AN39" s="635"/>
      <c r="AO39" s="636"/>
      <c r="AQ39" s="707" t="s">
        <v>588</v>
      </c>
      <c r="AR39" s="708"/>
      <c r="AS39" s="708"/>
      <c r="AT39" s="708"/>
      <c r="AU39" s="708"/>
      <c r="AV39" s="708"/>
      <c r="AW39" s="708"/>
      <c r="AX39" s="708"/>
      <c r="AY39" s="709"/>
      <c r="AZ39" s="629">
        <v>292718</v>
      </c>
      <c r="BA39" s="630"/>
      <c r="BB39" s="630"/>
      <c r="BC39" s="630"/>
      <c r="BD39" s="667"/>
      <c r="BE39" s="667"/>
      <c r="BF39" s="698"/>
      <c r="BG39" s="644" t="s">
        <v>292</v>
      </c>
      <c r="BH39" s="645"/>
      <c r="BI39" s="645"/>
      <c r="BJ39" s="645"/>
      <c r="BK39" s="645"/>
      <c r="BL39" s="645"/>
      <c r="BM39" s="645"/>
      <c r="BN39" s="645"/>
      <c r="BO39" s="645"/>
      <c r="BP39" s="645"/>
      <c r="BQ39" s="645"/>
      <c r="BR39" s="645"/>
      <c r="BS39" s="645"/>
      <c r="BT39" s="645"/>
      <c r="BU39" s="646"/>
      <c r="BV39" s="629">
        <v>26143</v>
      </c>
      <c r="BW39" s="630"/>
      <c r="BX39" s="630"/>
      <c r="BY39" s="630"/>
      <c r="BZ39" s="630"/>
      <c r="CA39" s="630"/>
      <c r="CB39" s="639"/>
      <c r="CD39" s="644" t="s">
        <v>589</v>
      </c>
      <c r="CE39" s="645"/>
      <c r="CF39" s="645"/>
      <c r="CG39" s="645"/>
      <c r="CH39" s="645"/>
      <c r="CI39" s="645"/>
      <c r="CJ39" s="645"/>
      <c r="CK39" s="645"/>
      <c r="CL39" s="645"/>
      <c r="CM39" s="645"/>
      <c r="CN39" s="645"/>
      <c r="CO39" s="645"/>
      <c r="CP39" s="645"/>
      <c r="CQ39" s="646"/>
      <c r="CR39" s="629">
        <v>7262673</v>
      </c>
      <c r="CS39" s="667"/>
      <c r="CT39" s="667"/>
      <c r="CU39" s="667"/>
      <c r="CV39" s="667"/>
      <c r="CW39" s="667"/>
      <c r="CX39" s="667"/>
      <c r="CY39" s="668"/>
      <c r="CZ39" s="634">
        <v>8.8000000000000007</v>
      </c>
      <c r="DA39" s="669"/>
      <c r="DB39" s="669"/>
      <c r="DC39" s="672"/>
      <c r="DD39" s="638">
        <v>7148143</v>
      </c>
      <c r="DE39" s="667"/>
      <c r="DF39" s="667"/>
      <c r="DG39" s="667"/>
      <c r="DH39" s="667"/>
      <c r="DI39" s="667"/>
      <c r="DJ39" s="667"/>
      <c r="DK39" s="668"/>
      <c r="DL39" s="638" t="s">
        <v>553</v>
      </c>
      <c r="DM39" s="667"/>
      <c r="DN39" s="667"/>
      <c r="DO39" s="667"/>
      <c r="DP39" s="667"/>
      <c r="DQ39" s="667"/>
      <c r="DR39" s="667"/>
      <c r="DS39" s="667"/>
      <c r="DT39" s="667"/>
      <c r="DU39" s="667"/>
      <c r="DV39" s="668"/>
      <c r="DW39" s="634" t="s">
        <v>544</v>
      </c>
      <c r="DX39" s="669"/>
      <c r="DY39" s="669"/>
      <c r="DZ39" s="669"/>
      <c r="EA39" s="669"/>
      <c r="EB39" s="669"/>
      <c r="EC39" s="670"/>
    </row>
    <row r="40" spans="2:133" ht="11.25" customHeight="1" x14ac:dyDescent="0.15">
      <c r="B40" s="626" t="s">
        <v>293</v>
      </c>
      <c r="C40" s="627"/>
      <c r="D40" s="627"/>
      <c r="E40" s="627"/>
      <c r="F40" s="627"/>
      <c r="G40" s="627"/>
      <c r="H40" s="627"/>
      <c r="I40" s="627"/>
      <c r="J40" s="627"/>
      <c r="K40" s="627"/>
      <c r="L40" s="627"/>
      <c r="M40" s="627"/>
      <c r="N40" s="627"/>
      <c r="O40" s="627"/>
      <c r="P40" s="627"/>
      <c r="Q40" s="628"/>
      <c r="R40" s="629">
        <v>5286981</v>
      </c>
      <c r="S40" s="630"/>
      <c r="T40" s="630"/>
      <c r="U40" s="630"/>
      <c r="V40" s="630"/>
      <c r="W40" s="630"/>
      <c r="X40" s="630"/>
      <c r="Y40" s="631"/>
      <c r="Z40" s="632">
        <v>6.1</v>
      </c>
      <c r="AA40" s="632"/>
      <c r="AB40" s="632"/>
      <c r="AC40" s="632"/>
      <c r="AD40" s="633" t="s">
        <v>544</v>
      </c>
      <c r="AE40" s="633"/>
      <c r="AF40" s="633"/>
      <c r="AG40" s="633"/>
      <c r="AH40" s="633"/>
      <c r="AI40" s="633"/>
      <c r="AJ40" s="633"/>
      <c r="AK40" s="633"/>
      <c r="AL40" s="634" t="s">
        <v>544</v>
      </c>
      <c r="AM40" s="635"/>
      <c r="AN40" s="635"/>
      <c r="AO40" s="636"/>
      <c r="AQ40" s="707" t="s">
        <v>294</v>
      </c>
      <c r="AR40" s="708"/>
      <c r="AS40" s="708"/>
      <c r="AT40" s="708"/>
      <c r="AU40" s="708"/>
      <c r="AV40" s="708"/>
      <c r="AW40" s="708"/>
      <c r="AX40" s="708"/>
      <c r="AY40" s="709"/>
      <c r="AZ40" s="629">
        <v>41100</v>
      </c>
      <c r="BA40" s="630"/>
      <c r="BB40" s="630"/>
      <c r="BC40" s="630"/>
      <c r="BD40" s="667"/>
      <c r="BE40" s="667"/>
      <c r="BF40" s="698"/>
      <c r="BG40" s="710" t="s">
        <v>590</v>
      </c>
      <c r="BH40" s="711"/>
      <c r="BI40" s="711"/>
      <c r="BJ40" s="711"/>
      <c r="BK40" s="711"/>
      <c r="BL40" s="363"/>
      <c r="BM40" s="645" t="s">
        <v>591</v>
      </c>
      <c r="BN40" s="645"/>
      <c r="BO40" s="645"/>
      <c r="BP40" s="645"/>
      <c r="BQ40" s="645"/>
      <c r="BR40" s="645"/>
      <c r="BS40" s="645"/>
      <c r="BT40" s="645"/>
      <c r="BU40" s="646"/>
      <c r="BV40" s="629">
        <v>79</v>
      </c>
      <c r="BW40" s="630"/>
      <c r="BX40" s="630"/>
      <c r="BY40" s="630"/>
      <c r="BZ40" s="630"/>
      <c r="CA40" s="630"/>
      <c r="CB40" s="639"/>
      <c r="CD40" s="644" t="s">
        <v>592</v>
      </c>
      <c r="CE40" s="645"/>
      <c r="CF40" s="645"/>
      <c r="CG40" s="645"/>
      <c r="CH40" s="645"/>
      <c r="CI40" s="645"/>
      <c r="CJ40" s="645"/>
      <c r="CK40" s="645"/>
      <c r="CL40" s="645"/>
      <c r="CM40" s="645"/>
      <c r="CN40" s="645"/>
      <c r="CO40" s="645"/>
      <c r="CP40" s="645"/>
      <c r="CQ40" s="646"/>
      <c r="CR40" s="629">
        <v>581694</v>
      </c>
      <c r="CS40" s="630"/>
      <c r="CT40" s="630"/>
      <c r="CU40" s="630"/>
      <c r="CV40" s="630"/>
      <c r="CW40" s="630"/>
      <c r="CX40" s="630"/>
      <c r="CY40" s="631"/>
      <c r="CZ40" s="634">
        <v>0.7</v>
      </c>
      <c r="DA40" s="669"/>
      <c r="DB40" s="669"/>
      <c r="DC40" s="672"/>
      <c r="DD40" s="638" t="s">
        <v>544</v>
      </c>
      <c r="DE40" s="630"/>
      <c r="DF40" s="630"/>
      <c r="DG40" s="630"/>
      <c r="DH40" s="630"/>
      <c r="DI40" s="630"/>
      <c r="DJ40" s="630"/>
      <c r="DK40" s="631"/>
      <c r="DL40" s="638" t="s">
        <v>136</v>
      </c>
      <c r="DM40" s="630"/>
      <c r="DN40" s="630"/>
      <c r="DO40" s="630"/>
      <c r="DP40" s="630"/>
      <c r="DQ40" s="630"/>
      <c r="DR40" s="630"/>
      <c r="DS40" s="630"/>
      <c r="DT40" s="630"/>
      <c r="DU40" s="630"/>
      <c r="DV40" s="631"/>
      <c r="DW40" s="634" t="s">
        <v>136</v>
      </c>
      <c r="DX40" s="669"/>
      <c r="DY40" s="669"/>
      <c r="DZ40" s="669"/>
      <c r="EA40" s="669"/>
      <c r="EB40" s="669"/>
      <c r="EC40" s="670"/>
    </row>
    <row r="41" spans="2:133" ht="11.25" customHeight="1" x14ac:dyDescent="0.15">
      <c r="B41" s="626" t="s">
        <v>295</v>
      </c>
      <c r="C41" s="627"/>
      <c r="D41" s="627"/>
      <c r="E41" s="627"/>
      <c r="F41" s="627"/>
      <c r="G41" s="627"/>
      <c r="H41" s="627"/>
      <c r="I41" s="627"/>
      <c r="J41" s="627"/>
      <c r="K41" s="627"/>
      <c r="L41" s="627"/>
      <c r="M41" s="627"/>
      <c r="N41" s="627"/>
      <c r="O41" s="627"/>
      <c r="P41" s="627"/>
      <c r="Q41" s="628"/>
      <c r="R41" s="629" t="s">
        <v>136</v>
      </c>
      <c r="S41" s="630"/>
      <c r="T41" s="630"/>
      <c r="U41" s="630"/>
      <c r="V41" s="630"/>
      <c r="W41" s="630"/>
      <c r="X41" s="630"/>
      <c r="Y41" s="631"/>
      <c r="Z41" s="632" t="s">
        <v>544</v>
      </c>
      <c r="AA41" s="632"/>
      <c r="AB41" s="632"/>
      <c r="AC41" s="632"/>
      <c r="AD41" s="633" t="s">
        <v>136</v>
      </c>
      <c r="AE41" s="633"/>
      <c r="AF41" s="633"/>
      <c r="AG41" s="633"/>
      <c r="AH41" s="633"/>
      <c r="AI41" s="633"/>
      <c r="AJ41" s="633"/>
      <c r="AK41" s="633"/>
      <c r="AL41" s="634" t="s">
        <v>136</v>
      </c>
      <c r="AM41" s="635"/>
      <c r="AN41" s="635"/>
      <c r="AO41" s="636"/>
      <c r="AQ41" s="707" t="s">
        <v>593</v>
      </c>
      <c r="AR41" s="708"/>
      <c r="AS41" s="708"/>
      <c r="AT41" s="708"/>
      <c r="AU41" s="708"/>
      <c r="AV41" s="708"/>
      <c r="AW41" s="708"/>
      <c r="AX41" s="708"/>
      <c r="AY41" s="709"/>
      <c r="AZ41" s="629">
        <v>1393421</v>
      </c>
      <c r="BA41" s="630"/>
      <c r="BB41" s="630"/>
      <c r="BC41" s="630"/>
      <c r="BD41" s="667"/>
      <c r="BE41" s="667"/>
      <c r="BF41" s="698"/>
      <c r="BG41" s="710"/>
      <c r="BH41" s="711"/>
      <c r="BI41" s="711"/>
      <c r="BJ41" s="711"/>
      <c r="BK41" s="711"/>
      <c r="BL41" s="363"/>
      <c r="BM41" s="645" t="s">
        <v>594</v>
      </c>
      <c r="BN41" s="645"/>
      <c r="BO41" s="645"/>
      <c r="BP41" s="645"/>
      <c r="BQ41" s="645"/>
      <c r="BR41" s="645"/>
      <c r="BS41" s="645"/>
      <c r="BT41" s="645"/>
      <c r="BU41" s="646"/>
      <c r="BV41" s="629" t="s">
        <v>136</v>
      </c>
      <c r="BW41" s="630"/>
      <c r="BX41" s="630"/>
      <c r="BY41" s="630"/>
      <c r="BZ41" s="630"/>
      <c r="CA41" s="630"/>
      <c r="CB41" s="639"/>
      <c r="CD41" s="644" t="s">
        <v>296</v>
      </c>
      <c r="CE41" s="645"/>
      <c r="CF41" s="645"/>
      <c r="CG41" s="645"/>
      <c r="CH41" s="645"/>
      <c r="CI41" s="645"/>
      <c r="CJ41" s="645"/>
      <c r="CK41" s="645"/>
      <c r="CL41" s="645"/>
      <c r="CM41" s="645"/>
      <c r="CN41" s="645"/>
      <c r="CO41" s="645"/>
      <c r="CP41" s="645"/>
      <c r="CQ41" s="646"/>
      <c r="CR41" s="629" t="s">
        <v>544</v>
      </c>
      <c r="CS41" s="667"/>
      <c r="CT41" s="667"/>
      <c r="CU41" s="667"/>
      <c r="CV41" s="667"/>
      <c r="CW41" s="667"/>
      <c r="CX41" s="667"/>
      <c r="CY41" s="668"/>
      <c r="CZ41" s="634" t="s">
        <v>136</v>
      </c>
      <c r="DA41" s="669"/>
      <c r="DB41" s="669"/>
      <c r="DC41" s="672"/>
      <c r="DD41" s="638" t="s">
        <v>136</v>
      </c>
      <c r="DE41" s="667"/>
      <c r="DF41" s="667"/>
      <c r="DG41" s="667"/>
      <c r="DH41" s="667"/>
      <c r="DI41" s="667"/>
      <c r="DJ41" s="667"/>
      <c r="DK41" s="668"/>
      <c r="DL41" s="720"/>
      <c r="DM41" s="721"/>
      <c r="DN41" s="721"/>
      <c r="DO41" s="721"/>
      <c r="DP41" s="721"/>
      <c r="DQ41" s="721"/>
      <c r="DR41" s="721"/>
      <c r="DS41" s="721"/>
      <c r="DT41" s="721"/>
      <c r="DU41" s="721"/>
      <c r="DV41" s="722"/>
      <c r="DW41" s="714"/>
      <c r="DX41" s="715"/>
      <c r="DY41" s="715"/>
      <c r="DZ41" s="715"/>
      <c r="EA41" s="715"/>
      <c r="EB41" s="715"/>
      <c r="EC41" s="716"/>
    </row>
    <row r="42" spans="2:133" ht="11.25" customHeight="1" x14ac:dyDescent="0.15">
      <c r="B42" s="626" t="s">
        <v>595</v>
      </c>
      <c r="C42" s="627"/>
      <c r="D42" s="627"/>
      <c r="E42" s="627"/>
      <c r="F42" s="627"/>
      <c r="G42" s="627"/>
      <c r="H42" s="627"/>
      <c r="I42" s="627"/>
      <c r="J42" s="627"/>
      <c r="K42" s="627"/>
      <c r="L42" s="627"/>
      <c r="M42" s="627"/>
      <c r="N42" s="627"/>
      <c r="O42" s="627"/>
      <c r="P42" s="627"/>
      <c r="Q42" s="628"/>
      <c r="R42" s="629" t="s">
        <v>544</v>
      </c>
      <c r="S42" s="630"/>
      <c r="T42" s="630"/>
      <c r="U42" s="630"/>
      <c r="V42" s="630"/>
      <c r="W42" s="630"/>
      <c r="X42" s="630"/>
      <c r="Y42" s="631"/>
      <c r="Z42" s="632" t="s">
        <v>544</v>
      </c>
      <c r="AA42" s="632"/>
      <c r="AB42" s="632"/>
      <c r="AC42" s="632"/>
      <c r="AD42" s="633" t="s">
        <v>544</v>
      </c>
      <c r="AE42" s="633"/>
      <c r="AF42" s="633"/>
      <c r="AG42" s="633"/>
      <c r="AH42" s="633"/>
      <c r="AI42" s="633"/>
      <c r="AJ42" s="633"/>
      <c r="AK42" s="633"/>
      <c r="AL42" s="634" t="s">
        <v>136</v>
      </c>
      <c r="AM42" s="635"/>
      <c r="AN42" s="635"/>
      <c r="AO42" s="636"/>
      <c r="AQ42" s="717" t="s">
        <v>596</v>
      </c>
      <c r="AR42" s="718"/>
      <c r="AS42" s="718"/>
      <c r="AT42" s="718"/>
      <c r="AU42" s="718"/>
      <c r="AV42" s="718"/>
      <c r="AW42" s="718"/>
      <c r="AX42" s="718"/>
      <c r="AY42" s="719"/>
      <c r="AZ42" s="723">
        <v>4752292</v>
      </c>
      <c r="BA42" s="724"/>
      <c r="BB42" s="724"/>
      <c r="BC42" s="724"/>
      <c r="BD42" s="700"/>
      <c r="BE42" s="700"/>
      <c r="BF42" s="702"/>
      <c r="BG42" s="712"/>
      <c r="BH42" s="713"/>
      <c r="BI42" s="713"/>
      <c r="BJ42" s="713"/>
      <c r="BK42" s="713"/>
      <c r="BL42" s="364"/>
      <c r="BM42" s="658" t="s">
        <v>597</v>
      </c>
      <c r="BN42" s="658"/>
      <c r="BO42" s="658"/>
      <c r="BP42" s="658"/>
      <c r="BQ42" s="658"/>
      <c r="BR42" s="658"/>
      <c r="BS42" s="658"/>
      <c r="BT42" s="658"/>
      <c r="BU42" s="659"/>
      <c r="BV42" s="723">
        <v>370</v>
      </c>
      <c r="BW42" s="724"/>
      <c r="BX42" s="724"/>
      <c r="BY42" s="724"/>
      <c r="BZ42" s="724"/>
      <c r="CA42" s="724"/>
      <c r="CB42" s="736"/>
      <c r="CD42" s="626" t="s">
        <v>297</v>
      </c>
      <c r="CE42" s="627"/>
      <c r="CF42" s="627"/>
      <c r="CG42" s="627"/>
      <c r="CH42" s="627"/>
      <c r="CI42" s="627"/>
      <c r="CJ42" s="627"/>
      <c r="CK42" s="627"/>
      <c r="CL42" s="627"/>
      <c r="CM42" s="627"/>
      <c r="CN42" s="627"/>
      <c r="CO42" s="627"/>
      <c r="CP42" s="627"/>
      <c r="CQ42" s="628"/>
      <c r="CR42" s="629">
        <v>6238793</v>
      </c>
      <c r="CS42" s="667"/>
      <c r="CT42" s="667"/>
      <c r="CU42" s="667"/>
      <c r="CV42" s="667"/>
      <c r="CW42" s="667"/>
      <c r="CX42" s="667"/>
      <c r="CY42" s="668"/>
      <c r="CZ42" s="634">
        <v>7.6</v>
      </c>
      <c r="DA42" s="669"/>
      <c r="DB42" s="669"/>
      <c r="DC42" s="672"/>
      <c r="DD42" s="638">
        <v>1581446</v>
      </c>
      <c r="DE42" s="667"/>
      <c r="DF42" s="667"/>
      <c r="DG42" s="667"/>
      <c r="DH42" s="667"/>
      <c r="DI42" s="667"/>
      <c r="DJ42" s="667"/>
      <c r="DK42" s="668"/>
      <c r="DL42" s="720"/>
      <c r="DM42" s="721"/>
      <c r="DN42" s="721"/>
      <c r="DO42" s="721"/>
      <c r="DP42" s="721"/>
      <c r="DQ42" s="721"/>
      <c r="DR42" s="721"/>
      <c r="DS42" s="721"/>
      <c r="DT42" s="721"/>
      <c r="DU42" s="721"/>
      <c r="DV42" s="722"/>
      <c r="DW42" s="714"/>
      <c r="DX42" s="715"/>
      <c r="DY42" s="715"/>
      <c r="DZ42" s="715"/>
      <c r="EA42" s="715"/>
      <c r="EB42" s="715"/>
      <c r="EC42" s="716"/>
    </row>
    <row r="43" spans="2:133" ht="11.25" customHeight="1" x14ac:dyDescent="0.15">
      <c r="B43" s="626" t="s">
        <v>598</v>
      </c>
      <c r="C43" s="627"/>
      <c r="D43" s="627"/>
      <c r="E43" s="627"/>
      <c r="F43" s="627"/>
      <c r="G43" s="627"/>
      <c r="H43" s="627"/>
      <c r="I43" s="627"/>
      <c r="J43" s="627"/>
      <c r="K43" s="627"/>
      <c r="L43" s="627"/>
      <c r="M43" s="627"/>
      <c r="N43" s="627"/>
      <c r="O43" s="627"/>
      <c r="P43" s="627"/>
      <c r="Q43" s="628"/>
      <c r="R43" s="629">
        <v>1891581</v>
      </c>
      <c r="S43" s="630"/>
      <c r="T43" s="630"/>
      <c r="U43" s="630"/>
      <c r="V43" s="630"/>
      <c r="W43" s="630"/>
      <c r="X43" s="630"/>
      <c r="Y43" s="631"/>
      <c r="Z43" s="632">
        <v>2.2000000000000002</v>
      </c>
      <c r="AA43" s="632"/>
      <c r="AB43" s="632"/>
      <c r="AC43" s="632"/>
      <c r="AD43" s="633" t="s">
        <v>136</v>
      </c>
      <c r="AE43" s="633"/>
      <c r="AF43" s="633"/>
      <c r="AG43" s="633"/>
      <c r="AH43" s="633"/>
      <c r="AI43" s="633"/>
      <c r="AJ43" s="633"/>
      <c r="AK43" s="633"/>
      <c r="AL43" s="634" t="s">
        <v>136</v>
      </c>
      <c r="AM43" s="635"/>
      <c r="AN43" s="635"/>
      <c r="AO43" s="636"/>
      <c r="BV43" s="219"/>
      <c r="BW43" s="219"/>
      <c r="BX43" s="219"/>
      <c r="BY43" s="219"/>
      <c r="BZ43" s="219"/>
      <c r="CA43" s="219"/>
      <c r="CB43" s="219"/>
      <c r="CD43" s="626" t="s">
        <v>599</v>
      </c>
      <c r="CE43" s="627"/>
      <c r="CF43" s="627"/>
      <c r="CG43" s="627"/>
      <c r="CH43" s="627"/>
      <c r="CI43" s="627"/>
      <c r="CJ43" s="627"/>
      <c r="CK43" s="627"/>
      <c r="CL43" s="627"/>
      <c r="CM43" s="627"/>
      <c r="CN43" s="627"/>
      <c r="CO43" s="627"/>
      <c r="CP43" s="627"/>
      <c r="CQ43" s="628"/>
      <c r="CR43" s="629">
        <v>154193</v>
      </c>
      <c r="CS43" s="667"/>
      <c r="CT43" s="667"/>
      <c r="CU43" s="667"/>
      <c r="CV43" s="667"/>
      <c r="CW43" s="667"/>
      <c r="CX43" s="667"/>
      <c r="CY43" s="668"/>
      <c r="CZ43" s="634">
        <v>0.2</v>
      </c>
      <c r="DA43" s="669"/>
      <c r="DB43" s="669"/>
      <c r="DC43" s="672"/>
      <c r="DD43" s="638">
        <v>154193</v>
      </c>
      <c r="DE43" s="667"/>
      <c r="DF43" s="667"/>
      <c r="DG43" s="667"/>
      <c r="DH43" s="667"/>
      <c r="DI43" s="667"/>
      <c r="DJ43" s="667"/>
      <c r="DK43" s="668"/>
      <c r="DL43" s="720"/>
      <c r="DM43" s="721"/>
      <c r="DN43" s="721"/>
      <c r="DO43" s="721"/>
      <c r="DP43" s="721"/>
      <c r="DQ43" s="721"/>
      <c r="DR43" s="721"/>
      <c r="DS43" s="721"/>
      <c r="DT43" s="721"/>
      <c r="DU43" s="721"/>
      <c r="DV43" s="722"/>
      <c r="DW43" s="714"/>
      <c r="DX43" s="715"/>
      <c r="DY43" s="715"/>
      <c r="DZ43" s="715"/>
      <c r="EA43" s="715"/>
      <c r="EB43" s="715"/>
      <c r="EC43" s="716"/>
    </row>
    <row r="44" spans="2:133" ht="11.25" customHeight="1" x14ac:dyDescent="0.15">
      <c r="B44" s="673" t="s">
        <v>600</v>
      </c>
      <c r="C44" s="674"/>
      <c r="D44" s="674"/>
      <c r="E44" s="674"/>
      <c r="F44" s="674"/>
      <c r="G44" s="674"/>
      <c r="H44" s="674"/>
      <c r="I44" s="674"/>
      <c r="J44" s="674"/>
      <c r="K44" s="674"/>
      <c r="L44" s="674"/>
      <c r="M44" s="674"/>
      <c r="N44" s="674"/>
      <c r="O44" s="674"/>
      <c r="P44" s="674"/>
      <c r="Q44" s="675"/>
      <c r="R44" s="723">
        <v>86199683</v>
      </c>
      <c r="S44" s="724"/>
      <c r="T44" s="724"/>
      <c r="U44" s="724"/>
      <c r="V44" s="724"/>
      <c r="W44" s="724"/>
      <c r="X44" s="724"/>
      <c r="Y44" s="725"/>
      <c r="Z44" s="726">
        <v>100</v>
      </c>
      <c r="AA44" s="726"/>
      <c r="AB44" s="726"/>
      <c r="AC44" s="726"/>
      <c r="AD44" s="727">
        <v>33599516</v>
      </c>
      <c r="AE44" s="727"/>
      <c r="AF44" s="727"/>
      <c r="AG44" s="727"/>
      <c r="AH44" s="727"/>
      <c r="AI44" s="727"/>
      <c r="AJ44" s="727"/>
      <c r="AK44" s="727"/>
      <c r="AL44" s="728">
        <v>100</v>
      </c>
      <c r="AM44" s="701"/>
      <c r="AN44" s="701"/>
      <c r="AO44" s="729"/>
      <c r="CD44" s="730" t="s">
        <v>266</v>
      </c>
      <c r="CE44" s="731"/>
      <c r="CF44" s="626" t="s">
        <v>601</v>
      </c>
      <c r="CG44" s="627"/>
      <c r="CH44" s="627"/>
      <c r="CI44" s="627"/>
      <c r="CJ44" s="627"/>
      <c r="CK44" s="627"/>
      <c r="CL44" s="627"/>
      <c r="CM44" s="627"/>
      <c r="CN44" s="627"/>
      <c r="CO44" s="627"/>
      <c r="CP44" s="627"/>
      <c r="CQ44" s="628"/>
      <c r="CR44" s="629">
        <v>6003731</v>
      </c>
      <c r="CS44" s="630"/>
      <c r="CT44" s="630"/>
      <c r="CU44" s="630"/>
      <c r="CV44" s="630"/>
      <c r="CW44" s="630"/>
      <c r="CX44" s="630"/>
      <c r="CY44" s="631"/>
      <c r="CZ44" s="634">
        <v>7.3</v>
      </c>
      <c r="DA44" s="635"/>
      <c r="DB44" s="635"/>
      <c r="DC44" s="647"/>
      <c r="DD44" s="638">
        <v>1487101</v>
      </c>
      <c r="DE44" s="630"/>
      <c r="DF44" s="630"/>
      <c r="DG44" s="630"/>
      <c r="DH44" s="630"/>
      <c r="DI44" s="630"/>
      <c r="DJ44" s="630"/>
      <c r="DK44" s="631"/>
      <c r="DL44" s="720"/>
      <c r="DM44" s="721"/>
      <c r="DN44" s="721"/>
      <c r="DO44" s="721"/>
      <c r="DP44" s="721"/>
      <c r="DQ44" s="721"/>
      <c r="DR44" s="721"/>
      <c r="DS44" s="721"/>
      <c r="DT44" s="721"/>
      <c r="DU44" s="721"/>
      <c r="DV44" s="722"/>
      <c r="DW44" s="714"/>
      <c r="DX44" s="715"/>
      <c r="DY44" s="715"/>
      <c r="DZ44" s="715"/>
      <c r="EA44" s="715"/>
      <c r="EB44" s="715"/>
      <c r="EC44" s="716"/>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32"/>
      <c r="CE45" s="733"/>
      <c r="CF45" s="626" t="s">
        <v>602</v>
      </c>
      <c r="CG45" s="627"/>
      <c r="CH45" s="627"/>
      <c r="CI45" s="627"/>
      <c r="CJ45" s="627"/>
      <c r="CK45" s="627"/>
      <c r="CL45" s="627"/>
      <c r="CM45" s="627"/>
      <c r="CN45" s="627"/>
      <c r="CO45" s="627"/>
      <c r="CP45" s="627"/>
      <c r="CQ45" s="628"/>
      <c r="CR45" s="629">
        <v>1581417</v>
      </c>
      <c r="CS45" s="667"/>
      <c r="CT45" s="667"/>
      <c r="CU45" s="667"/>
      <c r="CV45" s="667"/>
      <c r="CW45" s="667"/>
      <c r="CX45" s="667"/>
      <c r="CY45" s="668"/>
      <c r="CZ45" s="634">
        <v>1.9</v>
      </c>
      <c r="DA45" s="669"/>
      <c r="DB45" s="669"/>
      <c r="DC45" s="672"/>
      <c r="DD45" s="638">
        <v>152194</v>
      </c>
      <c r="DE45" s="667"/>
      <c r="DF45" s="667"/>
      <c r="DG45" s="667"/>
      <c r="DH45" s="667"/>
      <c r="DI45" s="667"/>
      <c r="DJ45" s="667"/>
      <c r="DK45" s="668"/>
      <c r="DL45" s="720"/>
      <c r="DM45" s="721"/>
      <c r="DN45" s="721"/>
      <c r="DO45" s="721"/>
      <c r="DP45" s="721"/>
      <c r="DQ45" s="721"/>
      <c r="DR45" s="721"/>
      <c r="DS45" s="721"/>
      <c r="DT45" s="721"/>
      <c r="DU45" s="721"/>
      <c r="DV45" s="722"/>
      <c r="DW45" s="714"/>
      <c r="DX45" s="715"/>
      <c r="DY45" s="715"/>
      <c r="DZ45" s="715"/>
      <c r="EA45" s="715"/>
      <c r="EB45" s="715"/>
      <c r="EC45" s="716"/>
    </row>
    <row r="46" spans="2:133" ht="11.25" customHeight="1" x14ac:dyDescent="0.15">
      <c r="B46" s="221" t="s">
        <v>298</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32"/>
      <c r="CE46" s="733"/>
      <c r="CF46" s="626" t="s">
        <v>603</v>
      </c>
      <c r="CG46" s="627"/>
      <c r="CH46" s="627"/>
      <c r="CI46" s="627"/>
      <c r="CJ46" s="627"/>
      <c r="CK46" s="627"/>
      <c r="CL46" s="627"/>
      <c r="CM46" s="627"/>
      <c r="CN46" s="627"/>
      <c r="CO46" s="627"/>
      <c r="CP46" s="627"/>
      <c r="CQ46" s="628"/>
      <c r="CR46" s="629">
        <v>4254728</v>
      </c>
      <c r="CS46" s="630"/>
      <c r="CT46" s="630"/>
      <c r="CU46" s="630"/>
      <c r="CV46" s="630"/>
      <c r="CW46" s="630"/>
      <c r="CX46" s="630"/>
      <c r="CY46" s="631"/>
      <c r="CZ46" s="634">
        <v>5.2</v>
      </c>
      <c r="DA46" s="635"/>
      <c r="DB46" s="635"/>
      <c r="DC46" s="647"/>
      <c r="DD46" s="638">
        <v>1305021</v>
      </c>
      <c r="DE46" s="630"/>
      <c r="DF46" s="630"/>
      <c r="DG46" s="630"/>
      <c r="DH46" s="630"/>
      <c r="DI46" s="630"/>
      <c r="DJ46" s="630"/>
      <c r="DK46" s="631"/>
      <c r="DL46" s="720"/>
      <c r="DM46" s="721"/>
      <c r="DN46" s="721"/>
      <c r="DO46" s="721"/>
      <c r="DP46" s="721"/>
      <c r="DQ46" s="721"/>
      <c r="DR46" s="721"/>
      <c r="DS46" s="721"/>
      <c r="DT46" s="721"/>
      <c r="DU46" s="721"/>
      <c r="DV46" s="722"/>
      <c r="DW46" s="714"/>
      <c r="DX46" s="715"/>
      <c r="DY46" s="715"/>
      <c r="DZ46" s="715"/>
      <c r="EA46" s="715"/>
      <c r="EB46" s="715"/>
      <c r="EC46" s="716"/>
    </row>
    <row r="47" spans="2:133" ht="11.25" customHeight="1" x14ac:dyDescent="0.15">
      <c r="B47" s="748" t="s">
        <v>299</v>
      </c>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c r="AS47" s="748"/>
      <c r="AT47" s="748"/>
      <c r="AU47" s="748"/>
      <c r="AV47" s="748"/>
      <c r="AW47" s="748"/>
      <c r="AX47" s="748"/>
      <c r="AY47" s="748"/>
      <c r="AZ47" s="748"/>
      <c r="BA47" s="748"/>
      <c r="BB47" s="748"/>
      <c r="BC47" s="748"/>
      <c r="BD47" s="748"/>
      <c r="BE47" s="748"/>
      <c r="BF47" s="748"/>
      <c r="BG47" s="748"/>
      <c r="BH47" s="748"/>
      <c r="BI47" s="748"/>
      <c r="BJ47" s="748"/>
      <c r="BK47" s="748"/>
      <c r="BL47" s="748"/>
      <c r="BM47" s="748"/>
      <c r="BN47" s="748"/>
      <c r="BO47" s="748"/>
      <c r="BP47" s="748"/>
      <c r="BQ47" s="748"/>
      <c r="BR47" s="748"/>
      <c r="BS47" s="748"/>
      <c r="BT47" s="748"/>
      <c r="BU47" s="748"/>
      <c r="BV47" s="748"/>
      <c r="BW47" s="748"/>
      <c r="BX47" s="748"/>
      <c r="BY47" s="748"/>
      <c r="BZ47" s="748"/>
      <c r="CA47" s="748"/>
      <c r="CB47" s="748"/>
      <c r="CD47" s="732"/>
      <c r="CE47" s="733"/>
      <c r="CF47" s="626" t="s">
        <v>604</v>
      </c>
      <c r="CG47" s="627"/>
      <c r="CH47" s="627"/>
      <c r="CI47" s="627"/>
      <c r="CJ47" s="627"/>
      <c r="CK47" s="627"/>
      <c r="CL47" s="627"/>
      <c r="CM47" s="627"/>
      <c r="CN47" s="627"/>
      <c r="CO47" s="627"/>
      <c r="CP47" s="627"/>
      <c r="CQ47" s="628"/>
      <c r="CR47" s="629">
        <v>235062</v>
      </c>
      <c r="CS47" s="667"/>
      <c r="CT47" s="667"/>
      <c r="CU47" s="667"/>
      <c r="CV47" s="667"/>
      <c r="CW47" s="667"/>
      <c r="CX47" s="667"/>
      <c r="CY47" s="668"/>
      <c r="CZ47" s="634">
        <v>0.3</v>
      </c>
      <c r="DA47" s="669"/>
      <c r="DB47" s="669"/>
      <c r="DC47" s="672"/>
      <c r="DD47" s="638">
        <v>94345</v>
      </c>
      <c r="DE47" s="667"/>
      <c r="DF47" s="667"/>
      <c r="DG47" s="667"/>
      <c r="DH47" s="667"/>
      <c r="DI47" s="667"/>
      <c r="DJ47" s="667"/>
      <c r="DK47" s="668"/>
      <c r="DL47" s="720"/>
      <c r="DM47" s="721"/>
      <c r="DN47" s="721"/>
      <c r="DO47" s="721"/>
      <c r="DP47" s="721"/>
      <c r="DQ47" s="721"/>
      <c r="DR47" s="721"/>
      <c r="DS47" s="721"/>
      <c r="DT47" s="721"/>
      <c r="DU47" s="721"/>
      <c r="DV47" s="722"/>
      <c r="DW47" s="714"/>
      <c r="DX47" s="715"/>
      <c r="DY47" s="715"/>
      <c r="DZ47" s="715"/>
      <c r="EA47" s="715"/>
      <c r="EB47" s="715"/>
      <c r="EC47" s="716"/>
    </row>
    <row r="48" spans="2:133" x14ac:dyDescent="0.15">
      <c r="B48" s="747" t="s">
        <v>300</v>
      </c>
      <c r="C48" s="747"/>
      <c r="D48" s="747"/>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7"/>
      <c r="AJ48" s="747"/>
      <c r="AK48" s="747"/>
      <c r="AL48" s="747"/>
      <c r="AM48" s="747"/>
      <c r="AN48" s="747"/>
      <c r="AO48" s="747"/>
      <c r="AP48" s="747"/>
      <c r="AQ48" s="747"/>
      <c r="AR48" s="747"/>
      <c r="AS48" s="747"/>
      <c r="AT48" s="747"/>
      <c r="AU48" s="747"/>
      <c r="AV48" s="747"/>
      <c r="AW48" s="747"/>
      <c r="AX48" s="747"/>
      <c r="AY48" s="747"/>
      <c r="AZ48" s="747"/>
      <c r="BA48" s="747"/>
      <c r="BB48" s="747"/>
      <c r="BC48" s="747"/>
      <c r="BD48" s="747"/>
      <c r="BE48" s="747"/>
      <c r="BF48" s="747"/>
      <c r="BG48" s="747"/>
      <c r="BH48" s="747"/>
      <c r="BI48" s="747"/>
      <c r="BJ48" s="747"/>
      <c r="BK48" s="747"/>
      <c r="BL48" s="747"/>
      <c r="BM48" s="747"/>
      <c r="BN48" s="747"/>
      <c r="BO48" s="747"/>
      <c r="BP48" s="747"/>
      <c r="BQ48" s="747"/>
      <c r="BR48" s="747"/>
      <c r="BS48" s="747"/>
      <c r="BT48" s="747"/>
      <c r="BU48" s="747"/>
      <c r="BV48" s="747"/>
      <c r="BW48" s="747"/>
      <c r="BX48" s="747"/>
      <c r="BY48" s="747"/>
      <c r="BZ48" s="747"/>
      <c r="CA48" s="747"/>
      <c r="CB48" s="747"/>
      <c r="CD48" s="734"/>
      <c r="CE48" s="735"/>
      <c r="CF48" s="626" t="s">
        <v>605</v>
      </c>
      <c r="CG48" s="627"/>
      <c r="CH48" s="627"/>
      <c r="CI48" s="627"/>
      <c r="CJ48" s="627"/>
      <c r="CK48" s="627"/>
      <c r="CL48" s="627"/>
      <c r="CM48" s="627"/>
      <c r="CN48" s="627"/>
      <c r="CO48" s="627"/>
      <c r="CP48" s="627"/>
      <c r="CQ48" s="628"/>
      <c r="CR48" s="629" t="s">
        <v>553</v>
      </c>
      <c r="CS48" s="630"/>
      <c r="CT48" s="630"/>
      <c r="CU48" s="630"/>
      <c r="CV48" s="630"/>
      <c r="CW48" s="630"/>
      <c r="CX48" s="630"/>
      <c r="CY48" s="631"/>
      <c r="CZ48" s="634" t="s">
        <v>136</v>
      </c>
      <c r="DA48" s="635"/>
      <c r="DB48" s="635"/>
      <c r="DC48" s="647"/>
      <c r="DD48" s="638" t="s">
        <v>544</v>
      </c>
      <c r="DE48" s="630"/>
      <c r="DF48" s="630"/>
      <c r="DG48" s="630"/>
      <c r="DH48" s="630"/>
      <c r="DI48" s="630"/>
      <c r="DJ48" s="630"/>
      <c r="DK48" s="631"/>
      <c r="DL48" s="720"/>
      <c r="DM48" s="721"/>
      <c r="DN48" s="721"/>
      <c r="DO48" s="721"/>
      <c r="DP48" s="721"/>
      <c r="DQ48" s="721"/>
      <c r="DR48" s="721"/>
      <c r="DS48" s="721"/>
      <c r="DT48" s="721"/>
      <c r="DU48" s="721"/>
      <c r="DV48" s="722"/>
      <c r="DW48" s="714"/>
      <c r="DX48" s="715"/>
      <c r="DY48" s="715"/>
      <c r="DZ48" s="715"/>
      <c r="EA48" s="715"/>
      <c r="EB48" s="715"/>
      <c r="EC48" s="716"/>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73" t="s">
        <v>606</v>
      </c>
      <c r="CE49" s="674"/>
      <c r="CF49" s="674"/>
      <c r="CG49" s="674"/>
      <c r="CH49" s="674"/>
      <c r="CI49" s="674"/>
      <c r="CJ49" s="674"/>
      <c r="CK49" s="674"/>
      <c r="CL49" s="674"/>
      <c r="CM49" s="674"/>
      <c r="CN49" s="674"/>
      <c r="CO49" s="674"/>
      <c r="CP49" s="674"/>
      <c r="CQ49" s="675"/>
      <c r="CR49" s="723">
        <v>82318386</v>
      </c>
      <c r="CS49" s="700"/>
      <c r="CT49" s="700"/>
      <c r="CU49" s="700"/>
      <c r="CV49" s="700"/>
      <c r="CW49" s="700"/>
      <c r="CX49" s="700"/>
      <c r="CY49" s="737"/>
      <c r="CZ49" s="728">
        <v>100</v>
      </c>
      <c r="DA49" s="738"/>
      <c r="DB49" s="738"/>
      <c r="DC49" s="739"/>
      <c r="DD49" s="740">
        <v>44433356</v>
      </c>
      <c r="DE49" s="700"/>
      <c r="DF49" s="700"/>
      <c r="DG49" s="700"/>
      <c r="DH49" s="700"/>
      <c r="DI49" s="700"/>
      <c r="DJ49" s="700"/>
      <c r="DK49" s="737"/>
      <c r="DL49" s="741"/>
      <c r="DM49" s="742"/>
      <c r="DN49" s="742"/>
      <c r="DO49" s="742"/>
      <c r="DP49" s="742"/>
      <c r="DQ49" s="742"/>
      <c r="DR49" s="742"/>
      <c r="DS49" s="742"/>
      <c r="DT49" s="742"/>
      <c r="DU49" s="742"/>
      <c r="DV49" s="743"/>
      <c r="DW49" s="744"/>
      <c r="DX49" s="745"/>
      <c r="DY49" s="745"/>
      <c r="DZ49" s="745"/>
      <c r="EA49" s="745"/>
      <c r="EB49" s="745"/>
      <c r="EC49" s="746"/>
    </row>
    <row r="50" spans="2:133"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6JIiXja5K7NrTn8zN6Ccw5Wyw6tTsUcipsn2QOht35x9jpPy0gFTscJaR+T3KwTfKT+eAp2ruUt3lnfBBAc0TQ==" saltValue="+33fZ+7B9jhzgfuY52vifg=="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18" t="s">
        <v>301</v>
      </c>
      <c r="B2" s="1118"/>
      <c r="C2" s="1118"/>
      <c r="D2" s="1118"/>
      <c r="E2" s="1118"/>
      <c r="F2" s="1118"/>
      <c r="G2" s="1118"/>
      <c r="H2" s="1118"/>
      <c r="I2" s="1118"/>
      <c r="J2" s="1118"/>
      <c r="K2" s="1118"/>
      <c r="L2" s="1118"/>
      <c r="M2" s="1118"/>
      <c r="N2" s="1118"/>
      <c r="O2" s="1118"/>
      <c r="P2" s="1118"/>
      <c r="Q2" s="1118"/>
      <c r="R2" s="1118"/>
      <c r="S2" s="1118"/>
      <c r="T2" s="1118"/>
      <c r="U2" s="1118"/>
      <c r="V2" s="1118"/>
      <c r="W2" s="1118"/>
      <c r="X2" s="1118"/>
      <c r="Y2" s="1118"/>
      <c r="Z2" s="1118"/>
      <c r="AA2" s="1118"/>
      <c r="AB2" s="1118"/>
      <c r="AC2" s="1118"/>
      <c r="AD2" s="1118"/>
      <c r="AE2" s="1118"/>
      <c r="AF2" s="1118"/>
      <c r="AG2" s="1118"/>
      <c r="AH2" s="1118"/>
      <c r="AI2" s="1118"/>
      <c r="AJ2" s="1118"/>
      <c r="AK2" s="1118"/>
      <c r="AL2" s="1118"/>
      <c r="AM2" s="1118"/>
      <c r="AN2" s="1118"/>
      <c r="AO2" s="1118"/>
      <c r="AP2" s="1118"/>
      <c r="AQ2" s="1118"/>
      <c r="AR2" s="1118"/>
      <c r="AS2" s="1118"/>
      <c r="AT2" s="1118"/>
      <c r="AU2" s="1118"/>
      <c r="AV2" s="1118"/>
      <c r="AW2" s="1118"/>
      <c r="AX2" s="1118"/>
      <c r="AY2" s="1118"/>
      <c r="AZ2" s="1118"/>
      <c r="BA2" s="1118"/>
      <c r="BB2" s="1118"/>
      <c r="BC2" s="1118"/>
      <c r="BD2" s="1118"/>
      <c r="BE2" s="1118"/>
      <c r="BF2" s="1118"/>
      <c r="BG2" s="1118"/>
      <c r="BH2" s="1118"/>
      <c r="BI2" s="1118"/>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19" t="s">
        <v>302</v>
      </c>
      <c r="DK2" s="1120"/>
      <c r="DL2" s="1120"/>
      <c r="DM2" s="1120"/>
      <c r="DN2" s="1120"/>
      <c r="DO2" s="1121"/>
      <c r="DP2" s="224"/>
      <c r="DQ2" s="1119" t="s">
        <v>303</v>
      </c>
      <c r="DR2" s="1120"/>
      <c r="DS2" s="1120"/>
      <c r="DT2" s="1120"/>
      <c r="DU2" s="1120"/>
      <c r="DV2" s="1120"/>
      <c r="DW2" s="1120"/>
      <c r="DX2" s="1120"/>
      <c r="DY2" s="1120"/>
      <c r="DZ2" s="1121"/>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087" t="s">
        <v>304</v>
      </c>
      <c r="B4" s="1087"/>
      <c r="C4" s="1087"/>
      <c r="D4" s="1087"/>
      <c r="E4" s="1087"/>
      <c r="F4" s="1087"/>
      <c r="G4" s="1087"/>
      <c r="H4" s="1087"/>
      <c r="I4" s="1087"/>
      <c r="J4" s="1087"/>
      <c r="K4" s="1087"/>
      <c r="L4" s="1087"/>
      <c r="M4" s="1087"/>
      <c r="N4" s="1087"/>
      <c r="O4" s="1087"/>
      <c r="P4" s="1087"/>
      <c r="Q4" s="1087"/>
      <c r="R4" s="1087"/>
      <c r="S4" s="1087"/>
      <c r="T4" s="1087"/>
      <c r="U4" s="1087"/>
      <c r="V4" s="1087"/>
      <c r="W4" s="1087"/>
      <c r="X4" s="1087"/>
      <c r="Y4" s="1087"/>
      <c r="Z4" s="1087"/>
      <c r="AA4" s="1087"/>
      <c r="AB4" s="1087"/>
      <c r="AC4" s="1087"/>
      <c r="AD4" s="1087"/>
      <c r="AE4" s="1087"/>
      <c r="AF4" s="1087"/>
      <c r="AG4" s="1087"/>
      <c r="AH4" s="1087"/>
      <c r="AI4" s="1087"/>
      <c r="AJ4" s="1087"/>
      <c r="AK4" s="1087"/>
      <c r="AL4" s="1087"/>
      <c r="AM4" s="1087"/>
      <c r="AN4" s="1087"/>
      <c r="AO4" s="1087"/>
      <c r="AP4" s="1087"/>
      <c r="AQ4" s="1087"/>
      <c r="AR4" s="1087"/>
      <c r="AS4" s="1087"/>
      <c r="AT4" s="1087"/>
      <c r="AU4" s="1087"/>
      <c r="AV4" s="1087"/>
      <c r="AW4" s="1087"/>
      <c r="AX4" s="1087"/>
      <c r="AY4" s="1087"/>
      <c r="AZ4" s="228"/>
      <c r="BA4" s="228"/>
      <c r="BB4" s="228"/>
      <c r="BC4" s="228"/>
      <c r="BD4" s="228"/>
      <c r="BE4" s="229"/>
      <c r="BF4" s="229"/>
      <c r="BG4" s="229"/>
      <c r="BH4" s="229"/>
      <c r="BI4" s="229"/>
      <c r="BJ4" s="229"/>
      <c r="BK4" s="229"/>
      <c r="BL4" s="229"/>
      <c r="BM4" s="229"/>
      <c r="BN4" s="229"/>
      <c r="BO4" s="229"/>
      <c r="BP4" s="229"/>
      <c r="BQ4" s="758" t="s">
        <v>305</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30"/>
    </row>
    <row r="5" spans="1:131" s="231" customFormat="1" ht="26.25" customHeight="1" x14ac:dyDescent="0.15">
      <c r="A5" s="1023" t="s">
        <v>306</v>
      </c>
      <c r="B5" s="1024"/>
      <c r="C5" s="1024"/>
      <c r="D5" s="1024"/>
      <c r="E5" s="1024"/>
      <c r="F5" s="1024"/>
      <c r="G5" s="1024"/>
      <c r="H5" s="1024"/>
      <c r="I5" s="1024"/>
      <c r="J5" s="1024"/>
      <c r="K5" s="1024"/>
      <c r="L5" s="1024"/>
      <c r="M5" s="1024"/>
      <c r="N5" s="1024"/>
      <c r="O5" s="1024"/>
      <c r="P5" s="1025"/>
      <c r="Q5" s="1029" t="s">
        <v>307</v>
      </c>
      <c r="R5" s="1030"/>
      <c r="S5" s="1030"/>
      <c r="T5" s="1030"/>
      <c r="U5" s="1031"/>
      <c r="V5" s="1029" t="s">
        <v>308</v>
      </c>
      <c r="W5" s="1030"/>
      <c r="X5" s="1030"/>
      <c r="Y5" s="1030"/>
      <c r="Z5" s="1031"/>
      <c r="AA5" s="1029" t="s">
        <v>309</v>
      </c>
      <c r="AB5" s="1030"/>
      <c r="AC5" s="1030"/>
      <c r="AD5" s="1030"/>
      <c r="AE5" s="1030"/>
      <c r="AF5" s="1122" t="s">
        <v>310</v>
      </c>
      <c r="AG5" s="1030"/>
      <c r="AH5" s="1030"/>
      <c r="AI5" s="1030"/>
      <c r="AJ5" s="1043"/>
      <c r="AK5" s="1030" t="s">
        <v>311</v>
      </c>
      <c r="AL5" s="1030"/>
      <c r="AM5" s="1030"/>
      <c r="AN5" s="1030"/>
      <c r="AO5" s="1031"/>
      <c r="AP5" s="1029" t="s">
        <v>312</v>
      </c>
      <c r="AQ5" s="1030"/>
      <c r="AR5" s="1030"/>
      <c r="AS5" s="1030"/>
      <c r="AT5" s="1031"/>
      <c r="AU5" s="1029" t="s">
        <v>313</v>
      </c>
      <c r="AV5" s="1030"/>
      <c r="AW5" s="1030"/>
      <c r="AX5" s="1030"/>
      <c r="AY5" s="1043"/>
      <c r="AZ5" s="228"/>
      <c r="BA5" s="228"/>
      <c r="BB5" s="228"/>
      <c r="BC5" s="228"/>
      <c r="BD5" s="228"/>
      <c r="BE5" s="229"/>
      <c r="BF5" s="229"/>
      <c r="BG5" s="229"/>
      <c r="BH5" s="229"/>
      <c r="BI5" s="229"/>
      <c r="BJ5" s="229"/>
      <c r="BK5" s="229"/>
      <c r="BL5" s="229"/>
      <c r="BM5" s="229"/>
      <c r="BN5" s="229"/>
      <c r="BO5" s="229"/>
      <c r="BP5" s="229"/>
      <c r="BQ5" s="1023" t="s">
        <v>314</v>
      </c>
      <c r="BR5" s="1024"/>
      <c r="BS5" s="1024"/>
      <c r="BT5" s="1024"/>
      <c r="BU5" s="1024"/>
      <c r="BV5" s="1024"/>
      <c r="BW5" s="1024"/>
      <c r="BX5" s="1024"/>
      <c r="BY5" s="1024"/>
      <c r="BZ5" s="1024"/>
      <c r="CA5" s="1024"/>
      <c r="CB5" s="1024"/>
      <c r="CC5" s="1024"/>
      <c r="CD5" s="1024"/>
      <c r="CE5" s="1024"/>
      <c r="CF5" s="1024"/>
      <c r="CG5" s="1025"/>
      <c r="CH5" s="1029" t="s">
        <v>315</v>
      </c>
      <c r="CI5" s="1030"/>
      <c r="CJ5" s="1030"/>
      <c r="CK5" s="1030"/>
      <c r="CL5" s="1031"/>
      <c r="CM5" s="1029" t="s">
        <v>316</v>
      </c>
      <c r="CN5" s="1030"/>
      <c r="CO5" s="1030"/>
      <c r="CP5" s="1030"/>
      <c r="CQ5" s="1031"/>
      <c r="CR5" s="1029" t="s">
        <v>317</v>
      </c>
      <c r="CS5" s="1030"/>
      <c r="CT5" s="1030"/>
      <c r="CU5" s="1030"/>
      <c r="CV5" s="1031"/>
      <c r="CW5" s="1029" t="s">
        <v>318</v>
      </c>
      <c r="CX5" s="1030"/>
      <c r="CY5" s="1030"/>
      <c r="CZ5" s="1030"/>
      <c r="DA5" s="1031"/>
      <c r="DB5" s="1029" t="s">
        <v>319</v>
      </c>
      <c r="DC5" s="1030"/>
      <c r="DD5" s="1030"/>
      <c r="DE5" s="1030"/>
      <c r="DF5" s="1031"/>
      <c r="DG5" s="1112" t="s">
        <v>320</v>
      </c>
      <c r="DH5" s="1113"/>
      <c r="DI5" s="1113"/>
      <c r="DJ5" s="1113"/>
      <c r="DK5" s="1114"/>
      <c r="DL5" s="1112" t="s">
        <v>321</v>
      </c>
      <c r="DM5" s="1113"/>
      <c r="DN5" s="1113"/>
      <c r="DO5" s="1113"/>
      <c r="DP5" s="1114"/>
      <c r="DQ5" s="1029" t="s">
        <v>322</v>
      </c>
      <c r="DR5" s="1030"/>
      <c r="DS5" s="1030"/>
      <c r="DT5" s="1030"/>
      <c r="DU5" s="1031"/>
      <c r="DV5" s="1029" t="s">
        <v>313</v>
      </c>
      <c r="DW5" s="1030"/>
      <c r="DX5" s="1030"/>
      <c r="DY5" s="1030"/>
      <c r="DZ5" s="1043"/>
      <c r="EA5" s="230"/>
    </row>
    <row r="6" spans="1:131" s="231" customFormat="1" ht="26.25" customHeight="1" thickBot="1" x14ac:dyDescent="0.2">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23"/>
      <c r="AG6" s="1033"/>
      <c r="AH6" s="1033"/>
      <c r="AI6" s="1033"/>
      <c r="AJ6" s="1044"/>
      <c r="AK6" s="1033"/>
      <c r="AL6" s="1033"/>
      <c r="AM6" s="1033"/>
      <c r="AN6" s="1033"/>
      <c r="AO6" s="1034"/>
      <c r="AP6" s="1032"/>
      <c r="AQ6" s="1033"/>
      <c r="AR6" s="1033"/>
      <c r="AS6" s="1033"/>
      <c r="AT6" s="1034"/>
      <c r="AU6" s="1032"/>
      <c r="AV6" s="1033"/>
      <c r="AW6" s="1033"/>
      <c r="AX6" s="1033"/>
      <c r="AY6" s="1044"/>
      <c r="AZ6" s="228"/>
      <c r="BA6" s="228"/>
      <c r="BB6" s="228"/>
      <c r="BC6" s="228"/>
      <c r="BD6" s="228"/>
      <c r="BE6" s="229"/>
      <c r="BF6" s="229"/>
      <c r="BG6" s="229"/>
      <c r="BH6" s="229"/>
      <c r="BI6" s="229"/>
      <c r="BJ6" s="229"/>
      <c r="BK6" s="229"/>
      <c r="BL6" s="229"/>
      <c r="BM6" s="229"/>
      <c r="BN6" s="229"/>
      <c r="BO6" s="229"/>
      <c r="BP6" s="229"/>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15"/>
      <c r="DH6" s="1116"/>
      <c r="DI6" s="1116"/>
      <c r="DJ6" s="1116"/>
      <c r="DK6" s="1117"/>
      <c r="DL6" s="1115"/>
      <c r="DM6" s="1116"/>
      <c r="DN6" s="1116"/>
      <c r="DO6" s="1116"/>
      <c r="DP6" s="1117"/>
      <c r="DQ6" s="1032"/>
      <c r="DR6" s="1033"/>
      <c r="DS6" s="1033"/>
      <c r="DT6" s="1033"/>
      <c r="DU6" s="1034"/>
      <c r="DV6" s="1032"/>
      <c r="DW6" s="1033"/>
      <c r="DX6" s="1033"/>
      <c r="DY6" s="1033"/>
      <c r="DZ6" s="1044"/>
      <c r="EA6" s="230"/>
    </row>
    <row r="7" spans="1:131" s="231" customFormat="1" ht="26.25" customHeight="1" thickTop="1" x14ac:dyDescent="0.15">
      <c r="A7" s="232">
        <v>1</v>
      </c>
      <c r="B7" s="1075" t="s">
        <v>323</v>
      </c>
      <c r="C7" s="1076"/>
      <c r="D7" s="1076"/>
      <c r="E7" s="1076"/>
      <c r="F7" s="1076"/>
      <c r="G7" s="1076"/>
      <c r="H7" s="1076"/>
      <c r="I7" s="1076"/>
      <c r="J7" s="1076"/>
      <c r="K7" s="1076"/>
      <c r="L7" s="1076"/>
      <c r="M7" s="1076"/>
      <c r="N7" s="1076"/>
      <c r="O7" s="1076"/>
      <c r="P7" s="1077"/>
      <c r="Q7" s="1130">
        <v>85654</v>
      </c>
      <c r="R7" s="1131"/>
      <c r="S7" s="1131"/>
      <c r="T7" s="1131"/>
      <c r="U7" s="1131"/>
      <c r="V7" s="1131">
        <v>81744</v>
      </c>
      <c r="W7" s="1131"/>
      <c r="X7" s="1131"/>
      <c r="Y7" s="1131"/>
      <c r="Z7" s="1131"/>
      <c r="AA7" s="1131">
        <v>3879</v>
      </c>
      <c r="AB7" s="1131"/>
      <c r="AC7" s="1131"/>
      <c r="AD7" s="1131"/>
      <c r="AE7" s="1132"/>
      <c r="AF7" s="1133">
        <v>3376</v>
      </c>
      <c r="AG7" s="1134"/>
      <c r="AH7" s="1134"/>
      <c r="AI7" s="1134"/>
      <c r="AJ7" s="1135"/>
      <c r="AK7" s="1136">
        <v>5715</v>
      </c>
      <c r="AL7" s="1137"/>
      <c r="AM7" s="1137"/>
      <c r="AN7" s="1137"/>
      <c r="AO7" s="1137"/>
      <c r="AP7" s="1137">
        <v>69657</v>
      </c>
      <c r="AQ7" s="1137"/>
      <c r="AR7" s="1137"/>
      <c r="AS7" s="1137"/>
      <c r="AT7" s="1137"/>
      <c r="AU7" s="1138"/>
      <c r="AV7" s="1138"/>
      <c r="AW7" s="1138"/>
      <c r="AX7" s="1138"/>
      <c r="AY7" s="1139"/>
      <c r="AZ7" s="228"/>
      <c r="BA7" s="228"/>
      <c r="BB7" s="228"/>
      <c r="BC7" s="228"/>
      <c r="BD7" s="228"/>
      <c r="BE7" s="229"/>
      <c r="BF7" s="229"/>
      <c r="BG7" s="229"/>
      <c r="BH7" s="229"/>
      <c r="BI7" s="229"/>
      <c r="BJ7" s="229"/>
      <c r="BK7" s="229"/>
      <c r="BL7" s="229"/>
      <c r="BM7" s="229"/>
      <c r="BN7" s="229"/>
      <c r="BO7" s="229"/>
      <c r="BP7" s="229"/>
      <c r="BQ7" s="232">
        <v>1</v>
      </c>
      <c r="BR7" s="233"/>
      <c r="BS7" s="1127" t="s">
        <v>528</v>
      </c>
      <c r="BT7" s="1128"/>
      <c r="BU7" s="1128"/>
      <c r="BV7" s="1128"/>
      <c r="BW7" s="1128"/>
      <c r="BX7" s="1128"/>
      <c r="BY7" s="1128"/>
      <c r="BZ7" s="1128"/>
      <c r="CA7" s="1128"/>
      <c r="CB7" s="1128"/>
      <c r="CC7" s="1128"/>
      <c r="CD7" s="1128"/>
      <c r="CE7" s="1128"/>
      <c r="CF7" s="1128"/>
      <c r="CG7" s="1140"/>
      <c r="CH7" s="1124">
        <v>-1</v>
      </c>
      <c r="CI7" s="1125"/>
      <c r="CJ7" s="1125"/>
      <c r="CK7" s="1125"/>
      <c r="CL7" s="1126"/>
      <c r="CM7" s="1124">
        <v>118</v>
      </c>
      <c r="CN7" s="1125"/>
      <c r="CO7" s="1125"/>
      <c r="CP7" s="1125"/>
      <c r="CQ7" s="1126"/>
      <c r="CR7" s="1124">
        <v>100</v>
      </c>
      <c r="CS7" s="1125"/>
      <c r="CT7" s="1125"/>
      <c r="CU7" s="1125"/>
      <c r="CV7" s="1126"/>
      <c r="CW7" s="1124" t="s">
        <v>532</v>
      </c>
      <c r="CX7" s="1125"/>
      <c r="CY7" s="1125"/>
      <c r="CZ7" s="1125"/>
      <c r="DA7" s="1126"/>
      <c r="DB7" s="1124" t="s">
        <v>532</v>
      </c>
      <c r="DC7" s="1125"/>
      <c r="DD7" s="1125"/>
      <c r="DE7" s="1125"/>
      <c r="DF7" s="1126"/>
      <c r="DG7" s="1124" t="s">
        <v>532</v>
      </c>
      <c r="DH7" s="1125"/>
      <c r="DI7" s="1125"/>
      <c r="DJ7" s="1125"/>
      <c r="DK7" s="1126"/>
      <c r="DL7" s="1124" t="s">
        <v>532</v>
      </c>
      <c r="DM7" s="1125"/>
      <c r="DN7" s="1125"/>
      <c r="DO7" s="1125"/>
      <c r="DP7" s="1126"/>
      <c r="DQ7" s="1124" t="s">
        <v>532</v>
      </c>
      <c r="DR7" s="1125"/>
      <c r="DS7" s="1125"/>
      <c r="DT7" s="1125"/>
      <c r="DU7" s="1126"/>
      <c r="DV7" s="1127"/>
      <c r="DW7" s="1128"/>
      <c r="DX7" s="1128"/>
      <c r="DY7" s="1128"/>
      <c r="DZ7" s="1129"/>
      <c r="EA7" s="230"/>
    </row>
    <row r="8" spans="1:131" s="231" customFormat="1" ht="26.25" customHeight="1" x14ac:dyDescent="0.15">
      <c r="A8" s="234">
        <v>2</v>
      </c>
      <c r="B8" s="1058" t="s">
        <v>324</v>
      </c>
      <c r="C8" s="1059"/>
      <c r="D8" s="1059"/>
      <c r="E8" s="1059"/>
      <c r="F8" s="1059"/>
      <c r="G8" s="1059"/>
      <c r="H8" s="1059"/>
      <c r="I8" s="1059"/>
      <c r="J8" s="1059"/>
      <c r="K8" s="1059"/>
      <c r="L8" s="1059"/>
      <c r="M8" s="1059"/>
      <c r="N8" s="1059"/>
      <c r="O8" s="1059"/>
      <c r="P8" s="1060"/>
      <c r="Q8" s="1066">
        <v>1381</v>
      </c>
      <c r="R8" s="1067"/>
      <c r="S8" s="1067"/>
      <c r="T8" s="1067"/>
      <c r="U8" s="1067"/>
      <c r="V8" s="1067">
        <v>1381</v>
      </c>
      <c r="W8" s="1067"/>
      <c r="X8" s="1067"/>
      <c r="Y8" s="1067"/>
      <c r="Z8" s="1067"/>
      <c r="AA8" s="1067">
        <v>0</v>
      </c>
      <c r="AB8" s="1067"/>
      <c r="AC8" s="1067"/>
      <c r="AD8" s="1067"/>
      <c r="AE8" s="1068"/>
      <c r="AF8" s="1063">
        <v>0</v>
      </c>
      <c r="AG8" s="1064"/>
      <c r="AH8" s="1064"/>
      <c r="AI8" s="1064"/>
      <c r="AJ8" s="1065"/>
      <c r="AK8" s="1108">
        <v>852</v>
      </c>
      <c r="AL8" s="1109"/>
      <c r="AM8" s="1109"/>
      <c r="AN8" s="1109"/>
      <c r="AO8" s="1109"/>
      <c r="AP8" s="1109">
        <v>2633</v>
      </c>
      <c r="AQ8" s="1109"/>
      <c r="AR8" s="1109"/>
      <c r="AS8" s="1109"/>
      <c r="AT8" s="1109"/>
      <c r="AU8" s="1110"/>
      <c r="AV8" s="1110"/>
      <c r="AW8" s="1110"/>
      <c r="AX8" s="1110"/>
      <c r="AY8" s="1111"/>
      <c r="AZ8" s="228"/>
      <c r="BA8" s="228"/>
      <c r="BB8" s="228"/>
      <c r="BC8" s="228"/>
      <c r="BD8" s="228"/>
      <c r="BE8" s="229"/>
      <c r="BF8" s="229"/>
      <c r="BG8" s="229"/>
      <c r="BH8" s="229"/>
      <c r="BI8" s="229"/>
      <c r="BJ8" s="229"/>
      <c r="BK8" s="229"/>
      <c r="BL8" s="229"/>
      <c r="BM8" s="229"/>
      <c r="BN8" s="229"/>
      <c r="BO8" s="229"/>
      <c r="BP8" s="229"/>
      <c r="BQ8" s="234">
        <v>2</v>
      </c>
      <c r="BR8" s="235"/>
      <c r="BS8" s="1020" t="s">
        <v>529</v>
      </c>
      <c r="BT8" s="1021"/>
      <c r="BU8" s="1021"/>
      <c r="BV8" s="1021"/>
      <c r="BW8" s="1021"/>
      <c r="BX8" s="1021"/>
      <c r="BY8" s="1021"/>
      <c r="BZ8" s="1021"/>
      <c r="CA8" s="1021"/>
      <c r="CB8" s="1021"/>
      <c r="CC8" s="1021"/>
      <c r="CD8" s="1021"/>
      <c r="CE8" s="1021"/>
      <c r="CF8" s="1021"/>
      <c r="CG8" s="1042"/>
      <c r="CH8" s="1017">
        <v>38</v>
      </c>
      <c r="CI8" s="1018"/>
      <c r="CJ8" s="1018"/>
      <c r="CK8" s="1018"/>
      <c r="CL8" s="1019"/>
      <c r="CM8" s="1017">
        <v>1118</v>
      </c>
      <c r="CN8" s="1018"/>
      <c r="CO8" s="1018"/>
      <c r="CP8" s="1018"/>
      <c r="CQ8" s="1019"/>
      <c r="CR8" s="1017">
        <v>150</v>
      </c>
      <c r="CS8" s="1018"/>
      <c r="CT8" s="1018"/>
      <c r="CU8" s="1018"/>
      <c r="CV8" s="1019"/>
      <c r="CW8" s="1017">
        <v>19</v>
      </c>
      <c r="CX8" s="1018"/>
      <c r="CY8" s="1018"/>
      <c r="CZ8" s="1018"/>
      <c r="DA8" s="1019"/>
      <c r="DB8" s="1017" t="s">
        <v>532</v>
      </c>
      <c r="DC8" s="1018"/>
      <c r="DD8" s="1018"/>
      <c r="DE8" s="1018"/>
      <c r="DF8" s="1019"/>
      <c r="DG8" s="1017" t="s">
        <v>532</v>
      </c>
      <c r="DH8" s="1018"/>
      <c r="DI8" s="1018"/>
      <c r="DJ8" s="1018"/>
      <c r="DK8" s="1019"/>
      <c r="DL8" s="1017" t="s">
        <v>532</v>
      </c>
      <c r="DM8" s="1018"/>
      <c r="DN8" s="1018"/>
      <c r="DO8" s="1018"/>
      <c r="DP8" s="1019"/>
      <c r="DQ8" s="1017" t="s">
        <v>532</v>
      </c>
      <c r="DR8" s="1018"/>
      <c r="DS8" s="1018"/>
      <c r="DT8" s="1018"/>
      <c r="DU8" s="1019"/>
      <c r="DV8" s="1020"/>
      <c r="DW8" s="1021"/>
      <c r="DX8" s="1021"/>
      <c r="DY8" s="1021"/>
      <c r="DZ8" s="1022"/>
      <c r="EA8" s="230"/>
    </row>
    <row r="9" spans="1:131" s="231" customFormat="1" ht="26.25" customHeight="1" x14ac:dyDescent="0.15">
      <c r="A9" s="234">
        <v>3</v>
      </c>
      <c r="B9" s="1058" t="s">
        <v>325</v>
      </c>
      <c r="C9" s="1059"/>
      <c r="D9" s="1059"/>
      <c r="E9" s="1059"/>
      <c r="F9" s="1059"/>
      <c r="G9" s="1059"/>
      <c r="H9" s="1059"/>
      <c r="I9" s="1059"/>
      <c r="J9" s="1059"/>
      <c r="K9" s="1059"/>
      <c r="L9" s="1059"/>
      <c r="M9" s="1059"/>
      <c r="N9" s="1059"/>
      <c r="O9" s="1059"/>
      <c r="P9" s="1060"/>
      <c r="Q9" s="1066">
        <v>17</v>
      </c>
      <c r="R9" s="1067"/>
      <c r="S9" s="1067"/>
      <c r="T9" s="1067"/>
      <c r="U9" s="1067"/>
      <c r="V9" s="1067">
        <v>16</v>
      </c>
      <c r="W9" s="1067"/>
      <c r="X9" s="1067"/>
      <c r="Y9" s="1067"/>
      <c r="Z9" s="1067"/>
      <c r="AA9" s="1067">
        <v>1</v>
      </c>
      <c r="AB9" s="1067"/>
      <c r="AC9" s="1067"/>
      <c r="AD9" s="1067"/>
      <c r="AE9" s="1068"/>
      <c r="AF9" s="1063">
        <v>1</v>
      </c>
      <c r="AG9" s="1064"/>
      <c r="AH9" s="1064"/>
      <c r="AI9" s="1064"/>
      <c r="AJ9" s="1065"/>
      <c r="AK9" s="1108" t="s">
        <v>531</v>
      </c>
      <c r="AL9" s="1109"/>
      <c r="AM9" s="1109"/>
      <c r="AN9" s="1109"/>
      <c r="AO9" s="1109"/>
      <c r="AP9" s="1109" t="s">
        <v>532</v>
      </c>
      <c r="AQ9" s="1109"/>
      <c r="AR9" s="1109"/>
      <c r="AS9" s="1109"/>
      <c r="AT9" s="1109"/>
      <c r="AU9" s="1110"/>
      <c r="AV9" s="1110"/>
      <c r="AW9" s="1110"/>
      <c r="AX9" s="1110"/>
      <c r="AY9" s="1111"/>
      <c r="AZ9" s="228"/>
      <c r="BA9" s="228"/>
      <c r="BB9" s="228"/>
      <c r="BC9" s="228"/>
      <c r="BD9" s="228"/>
      <c r="BE9" s="229"/>
      <c r="BF9" s="229"/>
      <c r="BG9" s="229"/>
      <c r="BH9" s="229"/>
      <c r="BI9" s="229"/>
      <c r="BJ9" s="229"/>
      <c r="BK9" s="229"/>
      <c r="BL9" s="229"/>
      <c r="BM9" s="229"/>
      <c r="BN9" s="229"/>
      <c r="BO9" s="229"/>
      <c r="BP9" s="229"/>
      <c r="BQ9" s="234">
        <v>3</v>
      </c>
      <c r="BR9" s="235"/>
      <c r="BS9" s="1020" t="s">
        <v>530</v>
      </c>
      <c r="BT9" s="1021"/>
      <c r="BU9" s="1021"/>
      <c r="BV9" s="1021"/>
      <c r="BW9" s="1021"/>
      <c r="BX9" s="1021"/>
      <c r="BY9" s="1021"/>
      <c r="BZ9" s="1021"/>
      <c r="CA9" s="1021"/>
      <c r="CB9" s="1021"/>
      <c r="CC9" s="1021"/>
      <c r="CD9" s="1021"/>
      <c r="CE9" s="1021"/>
      <c r="CF9" s="1021"/>
      <c r="CG9" s="1042"/>
      <c r="CH9" s="1017">
        <v>1</v>
      </c>
      <c r="CI9" s="1018"/>
      <c r="CJ9" s="1018"/>
      <c r="CK9" s="1018"/>
      <c r="CL9" s="1019"/>
      <c r="CM9" s="1017">
        <v>16</v>
      </c>
      <c r="CN9" s="1018"/>
      <c r="CO9" s="1018"/>
      <c r="CP9" s="1018"/>
      <c r="CQ9" s="1019"/>
      <c r="CR9" s="1017">
        <v>6</v>
      </c>
      <c r="CS9" s="1018"/>
      <c r="CT9" s="1018"/>
      <c r="CU9" s="1018"/>
      <c r="CV9" s="1019"/>
      <c r="CW9" s="1017" t="s">
        <v>532</v>
      </c>
      <c r="CX9" s="1018"/>
      <c r="CY9" s="1018"/>
      <c r="CZ9" s="1018"/>
      <c r="DA9" s="1019"/>
      <c r="DB9" s="1017" t="s">
        <v>532</v>
      </c>
      <c r="DC9" s="1018"/>
      <c r="DD9" s="1018"/>
      <c r="DE9" s="1018"/>
      <c r="DF9" s="1019"/>
      <c r="DG9" s="1017" t="s">
        <v>532</v>
      </c>
      <c r="DH9" s="1018"/>
      <c r="DI9" s="1018"/>
      <c r="DJ9" s="1018"/>
      <c r="DK9" s="1019"/>
      <c r="DL9" s="1017" t="s">
        <v>532</v>
      </c>
      <c r="DM9" s="1018"/>
      <c r="DN9" s="1018"/>
      <c r="DO9" s="1018"/>
      <c r="DP9" s="1019"/>
      <c r="DQ9" s="1017" t="s">
        <v>532</v>
      </c>
      <c r="DR9" s="1018"/>
      <c r="DS9" s="1018"/>
      <c r="DT9" s="1018"/>
      <c r="DU9" s="1019"/>
      <c r="DV9" s="1020"/>
      <c r="DW9" s="1021"/>
      <c r="DX9" s="1021"/>
      <c r="DY9" s="1021"/>
      <c r="DZ9" s="1022"/>
      <c r="EA9" s="230"/>
    </row>
    <row r="10" spans="1:131" s="231" customFormat="1" ht="26.25" customHeight="1" x14ac:dyDescent="0.15">
      <c r="A10" s="234">
        <v>4</v>
      </c>
      <c r="B10" s="1058"/>
      <c r="C10" s="1059"/>
      <c r="D10" s="1059"/>
      <c r="E10" s="1059"/>
      <c r="F10" s="1059"/>
      <c r="G10" s="1059"/>
      <c r="H10" s="1059"/>
      <c r="I10" s="1059"/>
      <c r="J10" s="1059"/>
      <c r="K10" s="1059"/>
      <c r="L10" s="1059"/>
      <c r="M10" s="1059"/>
      <c r="N10" s="1059"/>
      <c r="O10" s="1059"/>
      <c r="P10" s="1060"/>
      <c r="Q10" s="1066"/>
      <c r="R10" s="1067"/>
      <c r="S10" s="1067"/>
      <c r="T10" s="1067"/>
      <c r="U10" s="1067"/>
      <c r="V10" s="1067"/>
      <c r="W10" s="1067"/>
      <c r="X10" s="1067"/>
      <c r="Y10" s="1067"/>
      <c r="Z10" s="1067"/>
      <c r="AA10" s="1067"/>
      <c r="AB10" s="1067"/>
      <c r="AC10" s="1067"/>
      <c r="AD10" s="1067"/>
      <c r="AE10" s="1068"/>
      <c r="AF10" s="1063"/>
      <c r="AG10" s="1064"/>
      <c r="AH10" s="1064"/>
      <c r="AI10" s="1064"/>
      <c r="AJ10" s="1065"/>
      <c r="AK10" s="1108"/>
      <c r="AL10" s="1109"/>
      <c r="AM10" s="1109"/>
      <c r="AN10" s="1109"/>
      <c r="AO10" s="1109"/>
      <c r="AP10" s="1109"/>
      <c r="AQ10" s="1109"/>
      <c r="AR10" s="1109"/>
      <c r="AS10" s="1109"/>
      <c r="AT10" s="1109"/>
      <c r="AU10" s="1110"/>
      <c r="AV10" s="1110"/>
      <c r="AW10" s="1110"/>
      <c r="AX10" s="1110"/>
      <c r="AY10" s="1111"/>
      <c r="AZ10" s="228"/>
      <c r="BA10" s="228"/>
      <c r="BB10" s="228"/>
      <c r="BC10" s="228"/>
      <c r="BD10" s="228"/>
      <c r="BE10" s="229"/>
      <c r="BF10" s="229"/>
      <c r="BG10" s="229"/>
      <c r="BH10" s="229"/>
      <c r="BI10" s="229"/>
      <c r="BJ10" s="229"/>
      <c r="BK10" s="229"/>
      <c r="BL10" s="229"/>
      <c r="BM10" s="229"/>
      <c r="BN10" s="229"/>
      <c r="BO10" s="229"/>
      <c r="BP10" s="229"/>
      <c r="BQ10" s="234">
        <v>4</v>
      </c>
      <c r="BR10" s="235"/>
      <c r="BS10" s="1020"/>
      <c r="BT10" s="1021"/>
      <c r="BU10" s="1021"/>
      <c r="BV10" s="1021"/>
      <c r="BW10" s="1021"/>
      <c r="BX10" s="1021"/>
      <c r="BY10" s="1021"/>
      <c r="BZ10" s="1021"/>
      <c r="CA10" s="1021"/>
      <c r="CB10" s="1021"/>
      <c r="CC10" s="1021"/>
      <c r="CD10" s="1021"/>
      <c r="CE10" s="1021"/>
      <c r="CF10" s="1021"/>
      <c r="CG10" s="1042"/>
      <c r="CH10" s="1017"/>
      <c r="CI10" s="1018"/>
      <c r="CJ10" s="1018"/>
      <c r="CK10" s="1018"/>
      <c r="CL10" s="1019"/>
      <c r="CM10" s="1017"/>
      <c r="CN10" s="1018"/>
      <c r="CO10" s="1018"/>
      <c r="CP10" s="1018"/>
      <c r="CQ10" s="1019"/>
      <c r="CR10" s="1017"/>
      <c r="CS10" s="1018"/>
      <c r="CT10" s="1018"/>
      <c r="CU10" s="1018"/>
      <c r="CV10" s="1019"/>
      <c r="CW10" s="1017"/>
      <c r="CX10" s="1018"/>
      <c r="CY10" s="1018"/>
      <c r="CZ10" s="1018"/>
      <c r="DA10" s="1019"/>
      <c r="DB10" s="1017"/>
      <c r="DC10" s="1018"/>
      <c r="DD10" s="1018"/>
      <c r="DE10" s="1018"/>
      <c r="DF10" s="1019"/>
      <c r="DG10" s="1017"/>
      <c r="DH10" s="1018"/>
      <c r="DI10" s="1018"/>
      <c r="DJ10" s="1018"/>
      <c r="DK10" s="1019"/>
      <c r="DL10" s="1017"/>
      <c r="DM10" s="1018"/>
      <c r="DN10" s="1018"/>
      <c r="DO10" s="1018"/>
      <c r="DP10" s="1019"/>
      <c r="DQ10" s="1017"/>
      <c r="DR10" s="1018"/>
      <c r="DS10" s="1018"/>
      <c r="DT10" s="1018"/>
      <c r="DU10" s="1019"/>
      <c r="DV10" s="1020"/>
      <c r="DW10" s="1021"/>
      <c r="DX10" s="1021"/>
      <c r="DY10" s="1021"/>
      <c r="DZ10" s="1022"/>
      <c r="EA10" s="230"/>
    </row>
    <row r="11" spans="1:131" s="231" customFormat="1" ht="26.25" customHeight="1" x14ac:dyDescent="0.15">
      <c r="A11" s="234">
        <v>5</v>
      </c>
      <c r="B11" s="1058"/>
      <c r="C11" s="1059"/>
      <c r="D11" s="1059"/>
      <c r="E11" s="1059"/>
      <c r="F11" s="1059"/>
      <c r="G11" s="1059"/>
      <c r="H11" s="1059"/>
      <c r="I11" s="1059"/>
      <c r="J11" s="1059"/>
      <c r="K11" s="1059"/>
      <c r="L11" s="1059"/>
      <c r="M11" s="1059"/>
      <c r="N11" s="1059"/>
      <c r="O11" s="1059"/>
      <c r="P11" s="1060"/>
      <c r="Q11" s="1066"/>
      <c r="R11" s="1067"/>
      <c r="S11" s="1067"/>
      <c r="T11" s="1067"/>
      <c r="U11" s="1067"/>
      <c r="V11" s="1067"/>
      <c r="W11" s="1067"/>
      <c r="X11" s="1067"/>
      <c r="Y11" s="1067"/>
      <c r="Z11" s="1067"/>
      <c r="AA11" s="1067"/>
      <c r="AB11" s="1067"/>
      <c r="AC11" s="1067"/>
      <c r="AD11" s="1067"/>
      <c r="AE11" s="1068"/>
      <c r="AF11" s="1063"/>
      <c r="AG11" s="1064"/>
      <c r="AH11" s="1064"/>
      <c r="AI11" s="1064"/>
      <c r="AJ11" s="1065"/>
      <c r="AK11" s="1108"/>
      <c r="AL11" s="1109"/>
      <c r="AM11" s="1109"/>
      <c r="AN11" s="1109"/>
      <c r="AO11" s="1109"/>
      <c r="AP11" s="1109"/>
      <c r="AQ11" s="1109"/>
      <c r="AR11" s="1109"/>
      <c r="AS11" s="1109"/>
      <c r="AT11" s="1109"/>
      <c r="AU11" s="1110"/>
      <c r="AV11" s="1110"/>
      <c r="AW11" s="1110"/>
      <c r="AX11" s="1110"/>
      <c r="AY11" s="1111"/>
      <c r="AZ11" s="228"/>
      <c r="BA11" s="228"/>
      <c r="BB11" s="228"/>
      <c r="BC11" s="228"/>
      <c r="BD11" s="228"/>
      <c r="BE11" s="229"/>
      <c r="BF11" s="229"/>
      <c r="BG11" s="229"/>
      <c r="BH11" s="229"/>
      <c r="BI11" s="229"/>
      <c r="BJ11" s="229"/>
      <c r="BK11" s="229"/>
      <c r="BL11" s="229"/>
      <c r="BM11" s="229"/>
      <c r="BN11" s="229"/>
      <c r="BO11" s="229"/>
      <c r="BP11" s="229"/>
      <c r="BQ11" s="234">
        <v>5</v>
      </c>
      <c r="BR11" s="235"/>
      <c r="BS11" s="1020"/>
      <c r="BT11" s="1021"/>
      <c r="BU11" s="1021"/>
      <c r="BV11" s="1021"/>
      <c r="BW11" s="1021"/>
      <c r="BX11" s="1021"/>
      <c r="BY11" s="1021"/>
      <c r="BZ11" s="1021"/>
      <c r="CA11" s="1021"/>
      <c r="CB11" s="1021"/>
      <c r="CC11" s="1021"/>
      <c r="CD11" s="1021"/>
      <c r="CE11" s="1021"/>
      <c r="CF11" s="1021"/>
      <c r="CG11" s="1042"/>
      <c r="CH11" s="1017"/>
      <c r="CI11" s="1018"/>
      <c r="CJ11" s="1018"/>
      <c r="CK11" s="1018"/>
      <c r="CL11" s="1019"/>
      <c r="CM11" s="1017"/>
      <c r="CN11" s="1018"/>
      <c r="CO11" s="1018"/>
      <c r="CP11" s="1018"/>
      <c r="CQ11" s="1019"/>
      <c r="CR11" s="1017"/>
      <c r="CS11" s="1018"/>
      <c r="CT11" s="1018"/>
      <c r="CU11" s="1018"/>
      <c r="CV11" s="1019"/>
      <c r="CW11" s="1017"/>
      <c r="CX11" s="1018"/>
      <c r="CY11" s="1018"/>
      <c r="CZ11" s="1018"/>
      <c r="DA11" s="1019"/>
      <c r="DB11" s="1017"/>
      <c r="DC11" s="1018"/>
      <c r="DD11" s="1018"/>
      <c r="DE11" s="1018"/>
      <c r="DF11" s="1019"/>
      <c r="DG11" s="1017"/>
      <c r="DH11" s="1018"/>
      <c r="DI11" s="1018"/>
      <c r="DJ11" s="1018"/>
      <c r="DK11" s="1019"/>
      <c r="DL11" s="1017"/>
      <c r="DM11" s="1018"/>
      <c r="DN11" s="1018"/>
      <c r="DO11" s="1018"/>
      <c r="DP11" s="1019"/>
      <c r="DQ11" s="1017"/>
      <c r="DR11" s="1018"/>
      <c r="DS11" s="1018"/>
      <c r="DT11" s="1018"/>
      <c r="DU11" s="1019"/>
      <c r="DV11" s="1020"/>
      <c r="DW11" s="1021"/>
      <c r="DX11" s="1021"/>
      <c r="DY11" s="1021"/>
      <c r="DZ11" s="1022"/>
      <c r="EA11" s="230"/>
    </row>
    <row r="12" spans="1:131" s="231" customFormat="1" ht="26.25" customHeight="1" x14ac:dyDescent="0.15">
      <c r="A12" s="234">
        <v>6</v>
      </c>
      <c r="B12" s="1058"/>
      <c r="C12" s="1059"/>
      <c r="D12" s="1059"/>
      <c r="E12" s="1059"/>
      <c r="F12" s="1059"/>
      <c r="G12" s="1059"/>
      <c r="H12" s="1059"/>
      <c r="I12" s="1059"/>
      <c r="J12" s="1059"/>
      <c r="K12" s="1059"/>
      <c r="L12" s="1059"/>
      <c r="M12" s="1059"/>
      <c r="N12" s="1059"/>
      <c r="O12" s="1059"/>
      <c r="P12" s="1060"/>
      <c r="Q12" s="1066"/>
      <c r="R12" s="1067"/>
      <c r="S12" s="1067"/>
      <c r="T12" s="1067"/>
      <c r="U12" s="1067"/>
      <c r="V12" s="1067"/>
      <c r="W12" s="1067"/>
      <c r="X12" s="1067"/>
      <c r="Y12" s="1067"/>
      <c r="Z12" s="1067"/>
      <c r="AA12" s="1067"/>
      <c r="AB12" s="1067"/>
      <c r="AC12" s="1067"/>
      <c r="AD12" s="1067"/>
      <c r="AE12" s="1068"/>
      <c r="AF12" s="1063"/>
      <c r="AG12" s="1064"/>
      <c r="AH12" s="1064"/>
      <c r="AI12" s="1064"/>
      <c r="AJ12" s="1065"/>
      <c r="AK12" s="1108"/>
      <c r="AL12" s="1109"/>
      <c r="AM12" s="1109"/>
      <c r="AN12" s="1109"/>
      <c r="AO12" s="1109"/>
      <c r="AP12" s="1109"/>
      <c r="AQ12" s="1109"/>
      <c r="AR12" s="1109"/>
      <c r="AS12" s="1109"/>
      <c r="AT12" s="1109"/>
      <c r="AU12" s="1110"/>
      <c r="AV12" s="1110"/>
      <c r="AW12" s="1110"/>
      <c r="AX12" s="1110"/>
      <c r="AY12" s="1111"/>
      <c r="AZ12" s="228"/>
      <c r="BA12" s="228"/>
      <c r="BB12" s="228"/>
      <c r="BC12" s="228"/>
      <c r="BD12" s="228"/>
      <c r="BE12" s="229"/>
      <c r="BF12" s="229"/>
      <c r="BG12" s="229"/>
      <c r="BH12" s="229"/>
      <c r="BI12" s="229"/>
      <c r="BJ12" s="229"/>
      <c r="BK12" s="229"/>
      <c r="BL12" s="229"/>
      <c r="BM12" s="229"/>
      <c r="BN12" s="229"/>
      <c r="BO12" s="229"/>
      <c r="BP12" s="229"/>
      <c r="BQ12" s="234">
        <v>6</v>
      </c>
      <c r="BR12" s="235"/>
      <c r="BS12" s="1020"/>
      <c r="BT12" s="1021"/>
      <c r="BU12" s="1021"/>
      <c r="BV12" s="1021"/>
      <c r="BW12" s="1021"/>
      <c r="BX12" s="1021"/>
      <c r="BY12" s="1021"/>
      <c r="BZ12" s="1021"/>
      <c r="CA12" s="1021"/>
      <c r="CB12" s="1021"/>
      <c r="CC12" s="1021"/>
      <c r="CD12" s="1021"/>
      <c r="CE12" s="1021"/>
      <c r="CF12" s="1021"/>
      <c r="CG12" s="1042"/>
      <c r="CH12" s="1017"/>
      <c r="CI12" s="1018"/>
      <c r="CJ12" s="1018"/>
      <c r="CK12" s="1018"/>
      <c r="CL12" s="1019"/>
      <c r="CM12" s="1017"/>
      <c r="CN12" s="1018"/>
      <c r="CO12" s="1018"/>
      <c r="CP12" s="1018"/>
      <c r="CQ12" s="1019"/>
      <c r="CR12" s="1017"/>
      <c r="CS12" s="1018"/>
      <c r="CT12" s="1018"/>
      <c r="CU12" s="1018"/>
      <c r="CV12" s="1019"/>
      <c r="CW12" s="1017"/>
      <c r="CX12" s="1018"/>
      <c r="CY12" s="1018"/>
      <c r="CZ12" s="1018"/>
      <c r="DA12" s="1019"/>
      <c r="DB12" s="1017"/>
      <c r="DC12" s="1018"/>
      <c r="DD12" s="1018"/>
      <c r="DE12" s="1018"/>
      <c r="DF12" s="1019"/>
      <c r="DG12" s="1017"/>
      <c r="DH12" s="1018"/>
      <c r="DI12" s="1018"/>
      <c r="DJ12" s="1018"/>
      <c r="DK12" s="1019"/>
      <c r="DL12" s="1017"/>
      <c r="DM12" s="1018"/>
      <c r="DN12" s="1018"/>
      <c r="DO12" s="1018"/>
      <c r="DP12" s="1019"/>
      <c r="DQ12" s="1017"/>
      <c r="DR12" s="1018"/>
      <c r="DS12" s="1018"/>
      <c r="DT12" s="1018"/>
      <c r="DU12" s="1019"/>
      <c r="DV12" s="1020"/>
      <c r="DW12" s="1021"/>
      <c r="DX12" s="1021"/>
      <c r="DY12" s="1021"/>
      <c r="DZ12" s="1022"/>
      <c r="EA12" s="230"/>
    </row>
    <row r="13" spans="1:131" s="231" customFormat="1" ht="26.25" customHeight="1" x14ac:dyDescent="0.15">
      <c r="A13" s="234">
        <v>7</v>
      </c>
      <c r="B13" s="1058"/>
      <c r="C13" s="1059"/>
      <c r="D13" s="1059"/>
      <c r="E13" s="1059"/>
      <c r="F13" s="1059"/>
      <c r="G13" s="1059"/>
      <c r="H13" s="1059"/>
      <c r="I13" s="1059"/>
      <c r="J13" s="1059"/>
      <c r="K13" s="1059"/>
      <c r="L13" s="1059"/>
      <c r="M13" s="1059"/>
      <c r="N13" s="1059"/>
      <c r="O13" s="1059"/>
      <c r="P13" s="1060"/>
      <c r="Q13" s="1066"/>
      <c r="R13" s="1067"/>
      <c r="S13" s="1067"/>
      <c r="T13" s="1067"/>
      <c r="U13" s="1067"/>
      <c r="V13" s="1067"/>
      <c r="W13" s="1067"/>
      <c r="X13" s="1067"/>
      <c r="Y13" s="1067"/>
      <c r="Z13" s="1067"/>
      <c r="AA13" s="1067"/>
      <c r="AB13" s="1067"/>
      <c r="AC13" s="1067"/>
      <c r="AD13" s="1067"/>
      <c r="AE13" s="1068"/>
      <c r="AF13" s="1063"/>
      <c r="AG13" s="1064"/>
      <c r="AH13" s="1064"/>
      <c r="AI13" s="1064"/>
      <c r="AJ13" s="1065"/>
      <c r="AK13" s="1108"/>
      <c r="AL13" s="1109"/>
      <c r="AM13" s="1109"/>
      <c r="AN13" s="1109"/>
      <c r="AO13" s="1109"/>
      <c r="AP13" s="1109"/>
      <c r="AQ13" s="1109"/>
      <c r="AR13" s="1109"/>
      <c r="AS13" s="1109"/>
      <c r="AT13" s="1109"/>
      <c r="AU13" s="1110"/>
      <c r="AV13" s="1110"/>
      <c r="AW13" s="1110"/>
      <c r="AX13" s="1110"/>
      <c r="AY13" s="1111"/>
      <c r="AZ13" s="228"/>
      <c r="BA13" s="228"/>
      <c r="BB13" s="228"/>
      <c r="BC13" s="228"/>
      <c r="BD13" s="228"/>
      <c r="BE13" s="229"/>
      <c r="BF13" s="229"/>
      <c r="BG13" s="229"/>
      <c r="BH13" s="229"/>
      <c r="BI13" s="229"/>
      <c r="BJ13" s="229"/>
      <c r="BK13" s="229"/>
      <c r="BL13" s="229"/>
      <c r="BM13" s="229"/>
      <c r="BN13" s="229"/>
      <c r="BO13" s="229"/>
      <c r="BP13" s="229"/>
      <c r="BQ13" s="234">
        <v>7</v>
      </c>
      <c r="BR13" s="235"/>
      <c r="BS13" s="1020"/>
      <c r="BT13" s="1021"/>
      <c r="BU13" s="1021"/>
      <c r="BV13" s="1021"/>
      <c r="BW13" s="1021"/>
      <c r="BX13" s="1021"/>
      <c r="BY13" s="1021"/>
      <c r="BZ13" s="1021"/>
      <c r="CA13" s="1021"/>
      <c r="CB13" s="1021"/>
      <c r="CC13" s="1021"/>
      <c r="CD13" s="1021"/>
      <c r="CE13" s="1021"/>
      <c r="CF13" s="1021"/>
      <c r="CG13" s="1042"/>
      <c r="CH13" s="1017"/>
      <c r="CI13" s="1018"/>
      <c r="CJ13" s="1018"/>
      <c r="CK13" s="1018"/>
      <c r="CL13" s="1019"/>
      <c r="CM13" s="1017"/>
      <c r="CN13" s="1018"/>
      <c r="CO13" s="1018"/>
      <c r="CP13" s="1018"/>
      <c r="CQ13" s="1019"/>
      <c r="CR13" s="1017"/>
      <c r="CS13" s="1018"/>
      <c r="CT13" s="1018"/>
      <c r="CU13" s="1018"/>
      <c r="CV13" s="1019"/>
      <c r="CW13" s="1017"/>
      <c r="CX13" s="1018"/>
      <c r="CY13" s="1018"/>
      <c r="CZ13" s="1018"/>
      <c r="DA13" s="1019"/>
      <c r="DB13" s="1017"/>
      <c r="DC13" s="1018"/>
      <c r="DD13" s="1018"/>
      <c r="DE13" s="1018"/>
      <c r="DF13" s="1019"/>
      <c r="DG13" s="1017"/>
      <c r="DH13" s="1018"/>
      <c r="DI13" s="1018"/>
      <c r="DJ13" s="1018"/>
      <c r="DK13" s="1019"/>
      <c r="DL13" s="1017"/>
      <c r="DM13" s="1018"/>
      <c r="DN13" s="1018"/>
      <c r="DO13" s="1018"/>
      <c r="DP13" s="1019"/>
      <c r="DQ13" s="1017"/>
      <c r="DR13" s="1018"/>
      <c r="DS13" s="1018"/>
      <c r="DT13" s="1018"/>
      <c r="DU13" s="1019"/>
      <c r="DV13" s="1020"/>
      <c r="DW13" s="1021"/>
      <c r="DX13" s="1021"/>
      <c r="DY13" s="1021"/>
      <c r="DZ13" s="1022"/>
      <c r="EA13" s="230"/>
    </row>
    <row r="14" spans="1:131" s="231" customFormat="1" ht="26.25" customHeight="1" x14ac:dyDescent="0.15">
      <c r="A14" s="234">
        <v>8</v>
      </c>
      <c r="B14" s="1058"/>
      <c r="C14" s="1059"/>
      <c r="D14" s="1059"/>
      <c r="E14" s="1059"/>
      <c r="F14" s="1059"/>
      <c r="G14" s="1059"/>
      <c r="H14" s="1059"/>
      <c r="I14" s="1059"/>
      <c r="J14" s="1059"/>
      <c r="K14" s="1059"/>
      <c r="L14" s="1059"/>
      <c r="M14" s="1059"/>
      <c r="N14" s="1059"/>
      <c r="O14" s="1059"/>
      <c r="P14" s="1060"/>
      <c r="Q14" s="1066"/>
      <c r="R14" s="1067"/>
      <c r="S14" s="1067"/>
      <c r="T14" s="1067"/>
      <c r="U14" s="1067"/>
      <c r="V14" s="1067"/>
      <c r="W14" s="1067"/>
      <c r="X14" s="1067"/>
      <c r="Y14" s="1067"/>
      <c r="Z14" s="1067"/>
      <c r="AA14" s="1067"/>
      <c r="AB14" s="1067"/>
      <c r="AC14" s="1067"/>
      <c r="AD14" s="1067"/>
      <c r="AE14" s="1068"/>
      <c r="AF14" s="1063"/>
      <c r="AG14" s="1064"/>
      <c r="AH14" s="1064"/>
      <c r="AI14" s="1064"/>
      <c r="AJ14" s="1065"/>
      <c r="AK14" s="1108"/>
      <c r="AL14" s="1109"/>
      <c r="AM14" s="1109"/>
      <c r="AN14" s="1109"/>
      <c r="AO14" s="1109"/>
      <c r="AP14" s="1109"/>
      <c r="AQ14" s="1109"/>
      <c r="AR14" s="1109"/>
      <c r="AS14" s="1109"/>
      <c r="AT14" s="1109"/>
      <c r="AU14" s="1110"/>
      <c r="AV14" s="1110"/>
      <c r="AW14" s="1110"/>
      <c r="AX14" s="1110"/>
      <c r="AY14" s="1111"/>
      <c r="AZ14" s="228"/>
      <c r="BA14" s="228"/>
      <c r="BB14" s="228"/>
      <c r="BC14" s="228"/>
      <c r="BD14" s="228"/>
      <c r="BE14" s="229"/>
      <c r="BF14" s="229"/>
      <c r="BG14" s="229"/>
      <c r="BH14" s="229"/>
      <c r="BI14" s="229"/>
      <c r="BJ14" s="229"/>
      <c r="BK14" s="229"/>
      <c r="BL14" s="229"/>
      <c r="BM14" s="229"/>
      <c r="BN14" s="229"/>
      <c r="BO14" s="229"/>
      <c r="BP14" s="229"/>
      <c r="BQ14" s="234">
        <v>8</v>
      </c>
      <c r="BR14" s="235"/>
      <c r="BS14" s="1020"/>
      <c r="BT14" s="1021"/>
      <c r="BU14" s="1021"/>
      <c r="BV14" s="1021"/>
      <c r="BW14" s="1021"/>
      <c r="BX14" s="1021"/>
      <c r="BY14" s="1021"/>
      <c r="BZ14" s="1021"/>
      <c r="CA14" s="1021"/>
      <c r="CB14" s="1021"/>
      <c r="CC14" s="1021"/>
      <c r="CD14" s="1021"/>
      <c r="CE14" s="1021"/>
      <c r="CF14" s="1021"/>
      <c r="CG14" s="1042"/>
      <c r="CH14" s="1017"/>
      <c r="CI14" s="1018"/>
      <c r="CJ14" s="1018"/>
      <c r="CK14" s="1018"/>
      <c r="CL14" s="1019"/>
      <c r="CM14" s="1017"/>
      <c r="CN14" s="1018"/>
      <c r="CO14" s="1018"/>
      <c r="CP14" s="1018"/>
      <c r="CQ14" s="1019"/>
      <c r="CR14" s="1017"/>
      <c r="CS14" s="1018"/>
      <c r="CT14" s="1018"/>
      <c r="CU14" s="1018"/>
      <c r="CV14" s="1019"/>
      <c r="CW14" s="1017"/>
      <c r="CX14" s="1018"/>
      <c r="CY14" s="1018"/>
      <c r="CZ14" s="1018"/>
      <c r="DA14" s="1019"/>
      <c r="DB14" s="1017"/>
      <c r="DC14" s="1018"/>
      <c r="DD14" s="1018"/>
      <c r="DE14" s="1018"/>
      <c r="DF14" s="1019"/>
      <c r="DG14" s="1017"/>
      <c r="DH14" s="1018"/>
      <c r="DI14" s="1018"/>
      <c r="DJ14" s="1018"/>
      <c r="DK14" s="1019"/>
      <c r="DL14" s="1017"/>
      <c r="DM14" s="1018"/>
      <c r="DN14" s="1018"/>
      <c r="DO14" s="1018"/>
      <c r="DP14" s="1019"/>
      <c r="DQ14" s="1017"/>
      <c r="DR14" s="1018"/>
      <c r="DS14" s="1018"/>
      <c r="DT14" s="1018"/>
      <c r="DU14" s="1019"/>
      <c r="DV14" s="1020"/>
      <c r="DW14" s="1021"/>
      <c r="DX14" s="1021"/>
      <c r="DY14" s="1021"/>
      <c r="DZ14" s="1022"/>
      <c r="EA14" s="230"/>
    </row>
    <row r="15" spans="1:131" s="231" customFormat="1" ht="26.25" customHeight="1" x14ac:dyDescent="0.15">
      <c r="A15" s="234">
        <v>9</v>
      </c>
      <c r="B15" s="1058"/>
      <c r="C15" s="1059"/>
      <c r="D15" s="1059"/>
      <c r="E15" s="1059"/>
      <c r="F15" s="1059"/>
      <c r="G15" s="1059"/>
      <c r="H15" s="1059"/>
      <c r="I15" s="1059"/>
      <c r="J15" s="1059"/>
      <c r="K15" s="1059"/>
      <c r="L15" s="1059"/>
      <c r="M15" s="1059"/>
      <c r="N15" s="1059"/>
      <c r="O15" s="1059"/>
      <c r="P15" s="1060"/>
      <c r="Q15" s="1066"/>
      <c r="R15" s="1067"/>
      <c r="S15" s="1067"/>
      <c r="T15" s="1067"/>
      <c r="U15" s="1067"/>
      <c r="V15" s="1067"/>
      <c r="W15" s="1067"/>
      <c r="X15" s="1067"/>
      <c r="Y15" s="1067"/>
      <c r="Z15" s="1067"/>
      <c r="AA15" s="1067"/>
      <c r="AB15" s="1067"/>
      <c r="AC15" s="1067"/>
      <c r="AD15" s="1067"/>
      <c r="AE15" s="1068"/>
      <c r="AF15" s="1063"/>
      <c r="AG15" s="1064"/>
      <c r="AH15" s="1064"/>
      <c r="AI15" s="1064"/>
      <c r="AJ15" s="1065"/>
      <c r="AK15" s="1108"/>
      <c r="AL15" s="1109"/>
      <c r="AM15" s="1109"/>
      <c r="AN15" s="1109"/>
      <c r="AO15" s="1109"/>
      <c r="AP15" s="1109"/>
      <c r="AQ15" s="1109"/>
      <c r="AR15" s="1109"/>
      <c r="AS15" s="1109"/>
      <c r="AT15" s="1109"/>
      <c r="AU15" s="1110"/>
      <c r="AV15" s="1110"/>
      <c r="AW15" s="1110"/>
      <c r="AX15" s="1110"/>
      <c r="AY15" s="1111"/>
      <c r="AZ15" s="228"/>
      <c r="BA15" s="228"/>
      <c r="BB15" s="228"/>
      <c r="BC15" s="228"/>
      <c r="BD15" s="228"/>
      <c r="BE15" s="229"/>
      <c r="BF15" s="229"/>
      <c r="BG15" s="229"/>
      <c r="BH15" s="229"/>
      <c r="BI15" s="229"/>
      <c r="BJ15" s="229"/>
      <c r="BK15" s="229"/>
      <c r="BL15" s="229"/>
      <c r="BM15" s="229"/>
      <c r="BN15" s="229"/>
      <c r="BO15" s="229"/>
      <c r="BP15" s="229"/>
      <c r="BQ15" s="234">
        <v>9</v>
      </c>
      <c r="BR15" s="235"/>
      <c r="BS15" s="1020"/>
      <c r="BT15" s="1021"/>
      <c r="BU15" s="1021"/>
      <c r="BV15" s="1021"/>
      <c r="BW15" s="1021"/>
      <c r="BX15" s="1021"/>
      <c r="BY15" s="1021"/>
      <c r="BZ15" s="1021"/>
      <c r="CA15" s="1021"/>
      <c r="CB15" s="1021"/>
      <c r="CC15" s="1021"/>
      <c r="CD15" s="1021"/>
      <c r="CE15" s="1021"/>
      <c r="CF15" s="1021"/>
      <c r="CG15" s="1042"/>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30"/>
    </row>
    <row r="16" spans="1:131" s="231" customFormat="1" ht="26.25" customHeight="1" x14ac:dyDescent="0.15">
      <c r="A16" s="234">
        <v>10</v>
      </c>
      <c r="B16" s="1058"/>
      <c r="C16" s="1059"/>
      <c r="D16" s="1059"/>
      <c r="E16" s="1059"/>
      <c r="F16" s="1059"/>
      <c r="G16" s="1059"/>
      <c r="H16" s="1059"/>
      <c r="I16" s="1059"/>
      <c r="J16" s="1059"/>
      <c r="K16" s="1059"/>
      <c r="L16" s="1059"/>
      <c r="M16" s="1059"/>
      <c r="N16" s="1059"/>
      <c r="O16" s="1059"/>
      <c r="P16" s="1060"/>
      <c r="Q16" s="1066"/>
      <c r="R16" s="1067"/>
      <c r="S16" s="1067"/>
      <c r="T16" s="1067"/>
      <c r="U16" s="1067"/>
      <c r="V16" s="1067"/>
      <c r="W16" s="1067"/>
      <c r="X16" s="1067"/>
      <c r="Y16" s="1067"/>
      <c r="Z16" s="1067"/>
      <c r="AA16" s="1067"/>
      <c r="AB16" s="1067"/>
      <c r="AC16" s="1067"/>
      <c r="AD16" s="1067"/>
      <c r="AE16" s="1068"/>
      <c r="AF16" s="1063"/>
      <c r="AG16" s="1064"/>
      <c r="AH16" s="1064"/>
      <c r="AI16" s="1064"/>
      <c r="AJ16" s="1065"/>
      <c r="AK16" s="1108"/>
      <c r="AL16" s="1109"/>
      <c r="AM16" s="1109"/>
      <c r="AN16" s="1109"/>
      <c r="AO16" s="1109"/>
      <c r="AP16" s="1109"/>
      <c r="AQ16" s="1109"/>
      <c r="AR16" s="1109"/>
      <c r="AS16" s="1109"/>
      <c r="AT16" s="1109"/>
      <c r="AU16" s="1110"/>
      <c r="AV16" s="1110"/>
      <c r="AW16" s="1110"/>
      <c r="AX16" s="1110"/>
      <c r="AY16" s="1111"/>
      <c r="AZ16" s="228"/>
      <c r="BA16" s="228"/>
      <c r="BB16" s="228"/>
      <c r="BC16" s="228"/>
      <c r="BD16" s="228"/>
      <c r="BE16" s="229"/>
      <c r="BF16" s="229"/>
      <c r="BG16" s="229"/>
      <c r="BH16" s="229"/>
      <c r="BI16" s="229"/>
      <c r="BJ16" s="229"/>
      <c r="BK16" s="229"/>
      <c r="BL16" s="229"/>
      <c r="BM16" s="229"/>
      <c r="BN16" s="229"/>
      <c r="BO16" s="229"/>
      <c r="BP16" s="229"/>
      <c r="BQ16" s="234">
        <v>10</v>
      </c>
      <c r="BR16" s="235"/>
      <c r="BS16" s="1020"/>
      <c r="BT16" s="1021"/>
      <c r="BU16" s="1021"/>
      <c r="BV16" s="1021"/>
      <c r="BW16" s="1021"/>
      <c r="BX16" s="1021"/>
      <c r="BY16" s="1021"/>
      <c r="BZ16" s="1021"/>
      <c r="CA16" s="1021"/>
      <c r="CB16" s="1021"/>
      <c r="CC16" s="1021"/>
      <c r="CD16" s="1021"/>
      <c r="CE16" s="1021"/>
      <c r="CF16" s="1021"/>
      <c r="CG16" s="1042"/>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30"/>
    </row>
    <row r="17" spans="1:131" s="231" customFormat="1" ht="26.25" customHeight="1" x14ac:dyDescent="0.15">
      <c r="A17" s="234">
        <v>11</v>
      </c>
      <c r="B17" s="1058"/>
      <c r="C17" s="1059"/>
      <c r="D17" s="1059"/>
      <c r="E17" s="1059"/>
      <c r="F17" s="1059"/>
      <c r="G17" s="1059"/>
      <c r="H17" s="1059"/>
      <c r="I17" s="1059"/>
      <c r="J17" s="1059"/>
      <c r="K17" s="1059"/>
      <c r="L17" s="1059"/>
      <c r="M17" s="1059"/>
      <c r="N17" s="1059"/>
      <c r="O17" s="1059"/>
      <c r="P17" s="1060"/>
      <c r="Q17" s="1066"/>
      <c r="R17" s="1067"/>
      <c r="S17" s="1067"/>
      <c r="T17" s="1067"/>
      <c r="U17" s="1067"/>
      <c r="V17" s="1067"/>
      <c r="W17" s="1067"/>
      <c r="X17" s="1067"/>
      <c r="Y17" s="1067"/>
      <c r="Z17" s="1067"/>
      <c r="AA17" s="1067"/>
      <c r="AB17" s="1067"/>
      <c r="AC17" s="1067"/>
      <c r="AD17" s="1067"/>
      <c r="AE17" s="1068"/>
      <c r="AF17" s="1063"/>
      <c r="AG17" s="1064"/>
      <c r="AH17" s="1064"/>
      <c r="AI17" s="1064"/>
      <c r="AJ17" s="1065"/>
      <c r="AK17" s="1108"/>
      <c r="AL17" s="1109"/>
      <c r="AM17" s="1109"/>
      <c r="AN17" s="1109"/>
      <c r="AO17" s="1109"/>
      <c r="AP17" s="1109"/>
      <c r="AQ17" s="1109"/>
      <c r="AR17" s="1109"/>
      <c r="AS17" s="1109"/>
      <c r="AT17" s="1109"/>
      <c r="AU17" s="1110"/>
      <c r="AV17" s="1110"/>
      <c r="AW17" s="1110"/>
      <c r="AX17" s="1110"/>
      <c r="AY17" s="1111"/>
      <c r="AZ17" s="228"/>
      <c r="BA17" s="228"/>
      <c r="BB17" s="228"/>
      <c r="BC17" s="228"/>
      <c r="BD17" s="228"/>
      <c r="BE17" s="229"/>
      <c r="BF17" s="229"/>
      <c r="BG17" s="229"/>
      <c r="BH17" s="229"/>
      <c r="BI17" s="229"/>
      <c r="BJ17" s="229"/>
      <c r="BK17" s="229"/>
      <c r="BL17" s="229"/>
      <c r="BM17" s="229"/>
      <c r="BN17" s="229"/>
      <c r="BO17" s="229"/>
      <c r="BP17" s="229"/>
      <c r="BQ17" s="234">
        <v>11</v>
      </c>
      <c r="BR17" s="235"/>
      <c r="BS17" s="1020"/>
      <c r="BT17" s="1021"/>
      <c r="BU17" s="1021"/>
      <c r="BV17" s="1021"/>
      <c r="BW17" s="1021"/>
      <c r="BX17" s="1021"/>
      <c r="BY17" s="1021"/>
      <c r="BZ17" s="1021"/>
      <c r="CA17" s="1021"/>
      <c r="CB17" s="1021"/>
      <c r="CC17" s="1021"/>
      <c r="CD17" s="1021"/>
      <c r="CE17" s="1021"/>
      <c r="CF17" s="1021"/>
      <c r="CG17" s="1042"/>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30"/>
    </row>
    <row r="18" spans="1:131" s="231" customFormat="1" ht="26.25" customHeight="1" x14ac:dyDescent="0.15">
      <c r="A18" s="234">
        <v>12</v>
      </c>
      <c r="B18" s="1058"/>
      <c r="C18" s="1059"/>
      <c r="D18" s="1059"/>
      <c r="E18" s="1059"/>
      <c r="F18" s="1059"/>
      <c r="G18" s="1059"/>
      <c r="H18" s="1059"/>
      <c r="I18" s="1059"/>
      <c r="J18" s="1059"/>
      <c r="K18" s="1059"/>
      <c r="L18" s="1059"/>
      <c r="M18" s="1059"/>
      <c r="N18" s="1059"/>
      <c r="O18" s="1059"/>
      <c r="P18" s="1060"/>
      <c r="Q18" s="1066"/>
      <c r="R18" s="1067"/>
      <c r="S18" s="1067"/>
      <c r="T18" s="1067"/>
      <c r="U18" s="1067"/>
      <c r="V18" s="1067"/>
      <c r="W18" s="1067"/>
      <c r="X18" s="1067"/>
      <c r="Y18" s="1067"/>
      <c r="Z18" s="1067"/>
      <c r="AA18" s="1067"/>
      <c r="AB18" s="1067"/>
      <c r="AC18" s="1067"/>
      <c r="AD18" s="1067"/>
      <c r="AE18" s="1068"/>
      <c r="AF18" s="1063"/>
      <c r="AG18" s="1064"/>
      <c r="AH18" s="1064"/>
      <c r="AI18" s="1064"/>
      <c r="AJ18" s="1065"/>
      <c r="AK18" s="1108"/>
      <c r="AL18" s="1109"/>
      <c r="AM18" s="1109"/>
      <c r="AN18" s="1109"/>
      <c r="AO18" s="1109"/>
      <c r="AP18" s="1109"/>
      <c r="AQ18" s="1109"/>
      <c r="AR18" s="1109"/>
      <c r="AS18" s="1109"/>
      <c r="AT18" s="1109"/>
      <c r="AU18" s="1110"/>
      <c r="AV18" s="1110"/>
      <c r="AW18" s="1110"/>
      <c r="AX18" s="1110"/>
      <c r="AY18" s="1111"/>
      <c r="AZ18" s="228"/>
      <c r="BA18" s="228"/>
      <c r="BB18" s="228"/>
      <c r="BC18" s="228"/>
      <c r="BD18" s="228"/>
      <c r="BE18" s="229"/>
      <c r="BF18" s="229"/>
      <c r="BG18" s="229"/>
      <c r="BH18" s="229"/>
      <c r="BI18" s="229"/>
      <c r="BJ18" s="229"/>
      <c r="BK18" s="229"/>
      <c r="BL18" s="229"/>
      <c r="BM18" s="229"/>
      <c r="BN18" s="229"/>
      <c r="BO18" s="229"/>
      <c r="BP18" s="229"/>
      <c r="BQ18" s="234">
        <v>12</v>
      </c>
      <c r="BR18" s="235"/>
      <c r="BS18" s="1020"/>
      <c r="BT18" s="1021"/>
      <c r="BU18" s="1021"/>
      <c r="BV18" s="1021"/>
      <c r="BW18" s="1021"/>
      <c r="BX18" s="1021"/>
      <c r="BY18" s="1021"/>
      <c r="BZ18" s="1021"/>
      <c r="CA18" s="1021"/>
      <c r="CB18" s="1021"/>
      <c r="CC18" s="1021"/>
      <c r="CD18" s="1021"/>
      <c r="CE18" s="1021"/>
      <c r="CF18" s="1021"/>
      <c r="CG18" s="1042"/>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30"/>
    </row>
    <row r="19" spans="1:131" s="231" customFormat="1" ht="26.25" customHeight="1" x14ac:dyDescent="0.15">
      <c r="A19" s="234">
        <v>13</v>
      </c>
      <c r="B19" s="1058"/>
      <c r="C19" s="1059"/>
      <c r="D19" s="1059"/>
      <c r="E19" s="1059"/>
      <c r="F19" s="1059"/>
      <c r="G19" s="1059"/>
      <c r="H19" s="1059"/>
      <c r="I19" s="1059"/>
      <c r="J19" s="1059"/>
      <c r="K19" s="1059"/>
      <c r="L19" s="1059"/>
      <c r="M19" s="1059"/>
      <c r="N19" s="1059"/>
      <c r="O19" s="1059"/>
      <c r="P19" s="1060"/>
      <c r="Q19" s="1066"/>
      <c r="R19" s="1067"/>
      <c r="S19" s="1067"/>
      <c r="T19" s="1067"/>
      <c r="U19" s="1067"/>
      <c r="V19" s="1067"/>
      <c r="W19" s="1067"/>
      <c r="X19" s="1067"/>
      <c r="Y19" s="1067"/>
      <c r="Z19" s="1067"/>
      <c r="AA19" s="1067"/>
      <c r="AB19" s="1067"/>
      <c r="AC19" s="1067"/>
      <c r="AD19" s="1067"/>
      <c r="AE19" s="1068"/>
      <c r="AF19" s="1063"/>
      <c r="AG19" s="1064"/>
      <c r="AH19" s="1064"/>
      <c r="AI19" s="1064"/>
      <c r="AJ19" s="1065"/>
      <c r="AK19" s="1108"/>
      <c r="AL19" s="1109"/>
      <c r="AM19" s="1109"/>
      <c r="AN19" s="1109"/>
      <c r="AO19" s="1109"/>
      <c r="AP19" s="1109"/>
      <c r="AQ19" s="1109"/>
      <c r="AR19" s="1109"/>
      <c r="AS19" s="1109"/>
      <c r="AT19" s="1109"/>
      <c r="AU19" s="1110"/>
      <c r="AV19" s="1110"/>
      <c r="AW19" s="1110"/>
      <c r="AX19" s="1110"/>
      <c r="AY19" s="1111"/>
      <c r="AZ19" s="228"/>
      <c r="BA19" s="228"/>
      <c r="BB19" s="228"/>
      <c r="BC19" s="228"/>
      <c r="BD19" s="228"/>
      <c r="BE19" s="229"/>
      <c r="BF19" s="229"/>
      <c r="BG19" s="229"/>
      <c r="BH19" s="229"/>
      <c r="BI19" s="229"/>
      <c r="BJ19" s="229"/>
      <c r="BK19" s="229"/>
      <c r="BL19" s="229"/>
      <c r="BM19" s="229"/>
      <c r="BN19" s="229"/>
      <c r="BO19" s="229"/>
      <c r="BP19" s="229"/>
      <c r="BQ19" s="234">
        <v>13</v>
      </c>
      <c r="BR19" s="235"/>
      <c r="BS19" s="1020"/>
      <c r="BT19" s="1021"/>
      <c r="BU19" s="1021"/>
      <c r="BV19" s="1021"/>
      <c r="BW19" s="1021"/>
      <c r="BX19" s="1021"/>
      <c r="BY19" s="1021"/>
      <c r="BZ19" s="1021"/>
      <c r="CA19" s="1021"/>
      <c r="CB19" s="1021"/>
      <c r="CC19" s="1021"/>
      <c r="CD19" s="1021"/>
      <c r="CE19" s="1021"/>
      <c r="CF19" s="1021"/>
      <c r="CG19" s="1042"/>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30"/>
    </row>
    <row r="20" spans="1:131" s="231" customFormat="1" ht="26.25" customHeight="1" x14ac:dyDescent="0.15">
      <c r="A20" s="234">
        <v>14</v>
      </c>
      <c r="B20" s="1058"/>
      <c r="C20" s="1059"/>
      <c r="D20" s="1059"/>
      <c r="E20" s="1059"/>
      <c r="F20" s="1059"/>
      <c r="G20" s="1059"/>
      <c r="H20" s="1059"/>
      <c r="I20" s="1059"/>
      <c r="J20" s="1059"/>
      <c r="K20" s="1059"/>
      <c r="L20" s="1059"/>
      <c r="M20" s="1059"/>
      <c r="N20" s="1059"/>
      <c r="O20" s="1059"/>
      <c r="P20" s="1060"/>
      <c r="Q20" s="1066"/>
      <c r="R20" s="1067"/>
      <c r="S20" s="1067"/>
      <c r="T20" s="1067"/>
      <c r="U20" s="1067"/>
      <c r="V20" s="1067"/>
      <c r="W20" s="1067"/>
      <c r="X20" s="1067"/>
      <c r="Y20" s="1067"/>
      <c r="Z20" s="1067"/>
      <c r="AA20" s="1067"/>
      <c r="AB20" s="1067"/>
      <c r="AC20" s="1067"/>
      <c r="AD20" s="1067"/>
      <c r="AE20" s="1068"/>
      <c r="AF20" s="1063"/>
      <c r="AG20" s="1064"/>
      <c r="AH20" s="1064"/>
      <c r="AI20" s="1064"/>
      <c r="AJ20" s="1065"/>
      <c r="AK20" s="1108"/>
      <c r="AL20" s="1109"/>
      <c r="AM20" s="1109"/>
      <c r="AN20" s="1109"/>
      <c r="AO20" s="1109"/>
      <c r="AP20" s="1109"/>
      <c r="AQ20" s="1109"/>
      <c r="AR20" s="1109"/>
      <c r="AS20" s="1109"/>
      <c r="AT20" s="1109"/>
      <c r="AU20" s="1110"/>
      <c r="AV20" s="1110"/>
      <c r="AW20" s="1110"/>
      <c r="AX20" s="1110"/>
      <c r="AY20" s="1111"/>
      <c r="AZ20" s="228"/>
      <c r="BA20" s="228"/>
      <c r="BB20" s="228"/>
      <c r="BC20" s="228"/>
      <c r="BD20" s="228"/>
      <c r="BE20" s="229"/>
      <c r="BF20" s="229"/>
      <c r="BG20" s="229"/>
      <c r="BH20" s="229"/>
      <c r="BI20" s="229"/>
      <c r="BJ20" s="229"/>
      <c r="BK20" s="229"/>
      <c r="BL20" s="229"/>
      <c r="BM20" s="229"/>
      <c r="BN20" s="229"/>
      <c r="BO20" s="229"/>
      <c r="BP20" s="229"/>
      <c r="BQ20" s="234">
        <v>14</v>
      </c>
      <c r="BR20" s="235"/>
      <c r="BS20" s="1020"/>
      <c r="BT20" s="1021"/>
      <c r="BU20" s="1021"/>
      <c r="BV20" s="1021"/>
      <c r="BW20" s="1021"/>
      <c r="BX20" s="1021"/>
      <c r="BY20" s="1021"/>
      <c r="BZ20" s="1021"/>
      <c r="CA20" s="1021"/>
      <c r="CB20" s="1021"/>
      <c r="CC20" s="1021"/>
      <c r="CD20" s="1021"/>
      <c r="CE20" s="1021"/>
      <c r="CF20" s="1021"/>
      <c r="CG20" s="1042"/>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30"/>
    </row>
    <row r="21" spans="1:131" s="231" customFormat="1" ht="26.25" customHeight="1" thickBot="1" x14ac:dyDescent="0.2">
      <c r="A21" s="234">
        <v>15</v>
      </c>
      <c r="B21" s="1058"/>
      <c r="C21" s="1059"/>
      <c r="D21" s="1059"/>
      <c r="E21" s="1059"/>
      <c r="F21" s="1059"/>
      <c r="G21" s="1059"/>
      <c r="H21" s="1059"/>
      <c r="I21" s="1059"/>
      <c r="J21" s="1059"/>
      <c r="K21" s="1059"/>
      <c r="L21" s="1059"/>
      <c r="M21" s="1059"/>
      <c r="N21" s="1059"/>
      <c r="O21" s="1059"/>
      <c r="P21" s="1060"/>
      <c r="Q21" s="1066"/>
      <c r="R21" s="1067"/>
      <c r="S21" s="1067"/>
      <c r="T21" s="1067"/>
      <c r="U21" s="1067"/>
      <c r="V21" s="1067"/>
      <c r="W21" s="1067"/>
      <c r="X21" s="1067"/>
      <c r="Y21" s="1067"/>
      <c r="Z21" s="1067"/>
      <c r="AA21" s="1067"/>
      <c r="AB21" s="1067"/>
      <c r="AC21" s="1067"/>
      <c r="AD21" s="1067"/>
      <c r="AE21" s="1068"/>
      <c r="AF21" s="1063"/>
      <c r="AG21" s="1064"/>
      <c r="AH21" s="1064"/>
      <c r="AI21" s="1064"/>
      <c r="AJ21" s="1065"/>
      <c r="AK21" s="1108"/>
      <c r="AL21" s="1109"/>
      <c r="AM21" s="1109"/>
      <c r="AN21" s="1109"/>
      <c r="AO21" s="1109"/>
      <c r="AP21" s="1109"/>
      <c r="AQ21" s="1109"/>
      <c r="AR21" s="1109"/>
      <c r="AS21" s="1109"/>
      <c r="AT21" s="1109"/>
      <c r="AU21" s="1110"/>
      <c r="AV21" s="1110"/>
      <c r="AW21" s="1110"/>
      <c r="AX21" s="1110"/>
      <c r="AY21" s="1111"/>
      <c r="AZ21" s="228"/>
      <c r="BA21" s="228"/>
      <c r="BB21" s="228"/>
      <c r="BC21" s="228"/>
      <c r="BD21" s="228"/>
      <c r="BE21" s="229"/>
      <c r="BF21" s="229"/>
      <c r="BG21" s="229"/>
      <c r="BH21" s="229"/>
      <c r="BI21" s="229"/>
      <c r="BJ21" s="229"/>
      <c r="BK21" s="229"/>
      <c r="BL21" s="229"/>
      <c r="BM21" s="229"/>
      <c r="BN21" s="229"/>
      <c r="BO21" s="229"/>
      <c r="BP21" s="229"/>
      <c r="BQ21" s="234">
        <v>15</v>
      </c>
      <c r="BR21" s="235"/>
      <c r="BS21" s="1020"/>
      <c r="BT21" s="1021"/>
      <c r="BU21" s="1021"/>
      <c r="BV21" s="1021"/>
      <c r="BW21" s="1021"/>
      <c r="BX21" s="1021"/>
      <c r="BY21" s="1021"/>
      <c r="BZ21" s="1021"/>
      <c r="CA21" s="1021"/>
      <c r="CB21" s="1021"/>
      <c r="CC21" s="1021"/>
      <c r="CD21" s="1021"/>
      <c r="CE21" s="1021"/>
      <c r="CF21" s="1021"/>
      <c r="CG21" s="1042"/>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30"/>
    </row>
    <row r="22" spans="1:131" s="231" customFormat="1" ht="26.25" customHeight="1" x14ac:dyDescent="0.15">
      <c r="A22" s="234">
        <v>16</v>
      </c>
      <c r="B22" s="1058"/>
      <c r="C22" s="1059"/>
      <c r="D22" s="1059"/>
      <c r="E22" s="1059"/>
      <c r="F22" s="1059"/>
      <c r="G22" s="1059"/>
      <c r="H22" s="1059"/>
      <c r="I22" s="1059"/>
      <c r="J22" s="1059"/>
      <c r="K22" s="1059"/>
      <c r="L22" s="1059"/>
      <c r="M22" s="1059"/>
      <c r="N22" s="1059"/>
      <c r="O22" s="1059"/>
      <c r="P22" s="1060"/>
      <c r="Q22" s="1101"/>
      <c r="R22" s="1102"/>
      <c r="S22" s="1102"/>
      <c r="T22" s="1102"/>
      <c r="U22" s="1102"/>
      <c r="V22" s="1102"/>
      <c r="W22" s="1102"/>
      <c r="X22" s="1102"/>
      <c r="Y22" s="1102"/>
      <c r="Z22" s="1102"/>
      <c r="AA22" s="1102"/>
      <c r="AB22" s="1102"/>
      <c r="AC22" s="1102"/>
      <c r="AD22" s="1102"/>
      <c r="AE22" s="1103"/>
      <c r="AF22" s="1063"/>
      <c r="AG22" s="1064"/>
      <c r="AH22" s="1064"/>
      <c r="AI22" s="1064"/>
      <c r="AJ22" s="1065"/>
      <c r="AK22" s="1104"/>
      <c r="AL22" s="1105"/>
      <c r="AM22" s="1105"/>
      <c r="AN22" s="1105"/>
      <c r="AO22" s="1105"/>
      <c r="AP22" s="1105"/>
      <c r="AQ22" s="1105"/>
      <c r="AR22" s="1105"/>
      <c r="AS22" s="1105"/>
      <c r="AT22" s="1105"/>
      <c r="AU22" s="1106"/>
      <c r="AV22" s="1106"/>
      <c r="AW22" s="1106"/>
      <c r="AX22" s="1106"/>
      <c r="AY22" s="1107"/>
      <c r="AZ22" s="1056" t="s">
        <v>326</v>
      </c>
      <c r="BA22" s="1056"/>
      <c r="BB22" s="1056"/>
      <c r="BC22" s="1056"/>
      <c r="BD22" s="1057"/>
      <c r="BE22" s="229"/>
      <c r="BF22" s="229"/>
      <c r="BG22" s="229"/>
      <c r="BH22" s="229"/>
      <c r="BI22" s="229"/>
      <c r="BJ22" s="229"/>
      <c r="BK22" s="229"/>
      <c r="BL22" s="229"/>
      <c r="BM22" s="229"/>
      <c r="BN22" s="229"/>
      <c r="BO22" s="229"/>
      <c r="BP22" s="229"/>
      <c r="BQ22" s="234">
        <v>16</v>
      </c>
      <c r="BR22" s="235"/>
      <c r="BS22" s="1020"/>
      <c r="BT22" s="1021"/>
      <c r="BU22" s="1021"/>
      <c r="BV22" s="1021"/>
      <c r="BW22" s="1021"/>
      <c r="BX22" s="1021"/>
      <c r="BY22" s="1021"/>
      <c r="BZ22" s="1021"/>
      <c r="CA22" s="1021"/>
      <c r="CB22" s="1021"/>
      <c r="CC22" s="1021"/>
      <c r="CD22" s="1021"/>
      <c r="CE22" s="1021"/>
      <c r="CF22" s="1021"/>
      <c r="CG22" s="1042"/>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30"/>
    </row>
    <row r="23" spans="1:131" s="231" customFormat="1" ht="26.25" customHeight="1" thickBot="1" x14ac:dyDescent="0.2">
      <c r="A23" s="236" t="s">
        <v>327</v>
      </c>
      <c r="B23" s="965" t="s">
        <v>328</v>
      </c>
      <c r="C23" s="966"/>
      <c r="D23" s="966"/>
      <c r="E23" s="966"/>
      <c r="F23" s="966"/>
      <c r="G23" s="966"/>
      <c r="H23" s="966"/>
      <c r="I23" s="966"/>
      <c r="J23" s="966"/>
      <c r="K23" s="966"/>
      <c r="L23" s="966"/>
      <c r="M23" s="966"/>
      <c r="N23" s="966"/>
      <c r="O23" s="966"/>
      <c r="P23" s="976"/>
      <c r="Q23" s="1095">
        <v>86200</v>
      </c>
      <c r="R23" s="1089"/>
      <c r="S23" s="1089"/>
      <c r="T23" s="1089"/>
      <c r="U23" s="1089"/>
      <c r="V23" s="1089">
        <v>82318</v>
      </c>
      <c r="W23" s="1089"/>
      <c r="X23" s="1089"/>
      <c r="Y23" s="1089"/>
      <c r="Z23" s="1089"/>
      <c r="AA23" s="1089">
        <v>3881</v>
      </c>
      <c r="AB23" s="1089"/>
      <c r="AC23" s="1089"/>
      <c r="AD23" s="1089"/>
      <c r="AE23" s="1096"/>
      <c r="AF23" s="1097">
        <v>3378</v>
      </c>
      <c r="AG23" s="1089"/>
      <c r="AH23" s="1089"/>
      <c r="AI23" s="1089"/>
      <c r="AJ23" s="1098"/>
      <c r="AK23" s="1099"/>
      <c r="AL23" s="1100"/>
      <c r="AM23" s="1100"/>
      <c r="AN23" s="1100"/>
      <c r="AO23" s="1100"/>
      <c r="AP23" s="1089">
        <v>72290</v>
      </c>
      <c r="AQ23" s="1089"/>
      <c r="AR23" s="1089"/>
      <c r="AS23" s="1089"/>
      <c r="AT23" s="1089"/>
      <c r="AU23" s="1090"/>
      <c r="AV23" s="1090"/>
      <c r="AW23" s="1090"/>
      <c r="AX23" s="1090"/>
      <c r="AY23" s="1091"/>
      <c r="AZ23" s="1092" t="s">
        <v>240</v>
      </c>
      <c r="BA23" s="1093"/>
      <c r="BB23" s="1093"/>
      <c r="BC23" s="1093"/>
      <c r="BD23" s="1094"/>
      <c r="BE23" s="229"/>
      <c r="BF23" s="229"/>
      <c r="BG23" s="229"/>
      <c r="BH23" s="229"/>
      <c r="BI23" s="229"/>
      <c r="BJ23" s="229"/>
      <c r="BK23" s="229"/>
      <c r="BL23" s="229"/>
      <c r="BM23" s="229"/>
      <c r="BN23" s="229"/>
      <c r="BO23" s="229"/>
      <c r="BP23" s="229"/>
      <c r="BQ23" s="234">
        <v>17</v>
      </c>
      <c r="BR23" s="235"/>
      <c r="BS23" s="1020"/>
      <c r="BT23" s="1021"/>
      <c r="BU23" s="1021"/>
      <c r="BV23" s="1021"/>
      <c r="BW23" s="1021"/>
      <c r="BX23" s="1021"/>
      <c r="BY23" s="1021"/>
      <c r="BZ23" s="1021"/>
      <c r="CA23" s="1021"/>
      <c r="CB23" s="1021"/>
      <c r="CC23" s="1021"/>
      <c r="CD23" s="1021"/>
      <c r="CE23" s="1021"/>
      <c r="CF23" s="1021"/>
      <c r="CG23" s="1042"/>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30"/>
    </row>
    <row r="24" spans="1:131" s="231" customFormat="1" ht="26.25" customHeight="1" x14ac:dyDescent="0.15">
      <c r="A24" s="1088" t="s">
        <v>329</v>
      </c>
      <c r="B24" s="1088"/>
      <c r="C24" s="1088"/>
      <c r="D24" s="1088"/>
      <c r="E24" s="1088"/>
      <c r="F24" s="1088"/>
      <c r="G24" s="1088"/>
      <c r="H24" s="1088"/>
      <c r="I24" s="1088"/>
      <c r="J24" s="1088"/>
      <c r="K24" s="1088"/>
      <c r="L24" s="1088"/>
      <c r="M24" s="1088"/>
      <c r="N24" s="1088"/>
      <c r="O24" s="1088"/>
      <c r="P24" s="1088"/>
      <c r="Q24" s="1088"/>
      <c r="R24" s="1088"/>
      <c r="S24" s="1088"/>
      <c r="T24" s="1088"/>
      <c r="U24" s="1088"/>
      <c r="V24" s="1088"/>
      <c r="W24" s="1088"/>
      <c r="X24" s="1088"/>
      <c r="Y24" s="1088"/>
      <c r="Z24" s="1088"/>
      <c r="AA24" s="1088"/>
      <c r="AB24" s="1088"/>
      <c r="AC24" s="1088"/>
      <c r="AD24" s="1088"/>
      <c r="AE24" s="1088"/>
      <c r="AF24" s="1088"/>
      <c r="AG24" s="1088"/>
      <c r="AH24" s="1088"/>
      <c r="AI24" s="1088"/>
      <c r="AJ24" s="1088"/>
      <c r="AK24" s="1088"/>
      <c r="AL24" s="1088"/>
      <c r="AM24" s="1088"/>
      <c r="AN24" s="1088"/>
      <c r="AO24" s="1088"/>
      <c r="AP24" s="1088"/>
      <c r="AQ24" s="1088"/>
      <c r="AR24" s="1088"/>
      <c r="AS24" s="1088"/>
      <c r="AT24" s="1088"/>
      <c r="AU24" s="1088"/>
      <c r="AV24" s="1088"/>
      <c r="AW24" s="1088"/>
      <c r="AX24" s="1088"/>
      <c r="AY24" s="1088"/>
      <c r="AZ24" s="228"/>
      <c r="BA24" s="228"/>
      <c r="BB24" s="228"/>
      <c r="BC24" s="228"/>
      <c r="BD24" s="228"/>
      <c r="BE24" s="229"/>
      <c r="BF24" s="229"/>
      <c r="BG24" s="229"/>
      <c r="BH24" s="229"/>
      <c r="BI24" s="229"/>
      <c r="BJ24" s="229"/>
      <c r="BK24" s="229"/>
      <c r="BL24" s="229"/>
      <c r="BM24" s="229"/>
      <c r="BN24" s="229"/>
      <c r="BO24" s="229"/>
      <c r="BP24" s="229"/>
      <c r="BQ24" s="234">
        <v>18</v>
      </c>
      <c r="BR24" s="235"/>
      <c r="BS24" s="1020"/>
      <c r="BT24" s="1021"/>
      <c r="BU24" s="1021"/>
      <c r="BV24" s="1021"/>
      <c r="BW24" s="1021"/>
      <c r="BX24" s="1021"/>
      <c r="BY24" s="1021"/>
      <c r="BZ24" s="1021"/>
      <c r="CA24" s="1021"/>
      <c r="CB24" s="1021"/>
      <c r="CC24" s="1021"/>
      <c r="CD24" s="1021"/>
      <c r="CE24" s="1021"/>
      <c r="CF24" s="1021"/>
      <c r="CG24" s="1042"/>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30"/>
    </row>
    <row r="25" spans="1:131" ht="26.25" customHeight="1" thickBot="1" x14ac:dyDescent="0.2">
      <c r="A25" s="1087" t="s">
        <v>330</v>
      </c>
      <c r="B25" s="1087"/>
      <c r="C25" s="1087"/>
      <c r="D25" s="1087"/>
      <c r="E25" s="1087"/>
      <c r="F25" s="1087"/>
      <c r="G25" s="1087"/>
      <c r="H25" s="1087"/>
      <c r="I25" s="1087"/>
      <c r="J25" s="1087"/>
      <c r="K25" s="1087"/>
      <c r="L25" s="1087"/>
      <c r="M25" s="1087"/>
      <c r="N25" s="1087"/>
      <c r="O25" s="1087"/>
      <c r="P25" s="1087"/>
      <c r="Q25" s="1087"/>
      <c r="R25" s="1087"/>
      <c r="S25" s="1087"/>
      <c r="T25" s="1087"/>
      <c r="U25" s="1087"/>
      <c r="V25" s="1087"/>
      <c r="W25" s="1087"/>
      <c r="X25" s="1087"/>
      <c r="Y25" s="1087"/>
      <c r="Z25" s="1087"/>
      <c r="AA25" s="1087"/>
      <c r="AB25" s="1087"/>
      <c r="AC25" s="1087"/>
      <c r="AD25" s="1087"/>
      <c r="AE25" s="1087"/>
      <c r="AF25" s="1087"/>
      <c r="AG25" s="1087"/>
      <c r="AH25" s="1087"/>
      <c r="AI25" s="1087"/>
      <c r="AJ25" s="1087"/>
      <c r="AK25" s="1087"/>
      <c r="AL25" s="1087"/>
      <c r="AM25" s="1087"/>
      <c r="AN25" s="1087"/>
      <c r="AO25" s="1087"/>
      <c r="AP25" s="1087"/>
      <c r="AQ25" s="1087"/>
      <c r="AR25" s="1087"/>
      <c r="AS25" s="1087"/>
      <c r="AT25" s="1087"/>
      <c r="AU25" s="1087"/>
      <c r="AV25" s="1087"/>
      <c r="AW25" s="1087"/>
      <c r="AX25" s="1087"/>
      <c r="AY25" s="1087"/>
      <c r="AZ25" s="1087"/>
      <c r="BA25" s="1087"/>
      <c r="BB25" s="1087"/>
      <c r="BC25" s="1087"/>
      <c r="BD25" s="1087"/>
      <c r="BE25" s="1087"/>
      <c r="BF25" s="1087"/>
      <c r="BG25" s="1087"/>
      <c r="BH25" s="1087"/>
      <c r="BI25" s="1087"/>
      <c r="BJ25" s="228"/>
      <c r="BK25" s="228"/>
      <c r="BL25" s="228"/>
      <c r="BM25" s="228"/>
      <c r="BN25" s="228"/>
      <c r="BO25" s="237"/>
      <c r="BP25" s="237"/>
      <c r="BQ25" s="234">
        <v>19</v>
      </c>
      <c r="BR25" s="235"/>
      <c r="BS25" s="1020"/>
      <c r="BT25" s="1021"/>
      <c r="BU25" s="1021"/>
      <c r="BV25" s="1021"/>
      <c r="BW25" s="1021"/>
      <c r="BX25" s="1021"/>
      <c r="BY25" s="1021"/>
      <c r="BZ25" s="1021"/>
      <c r="CA25" s="1021"/>
      <c r="CB25" s="1021"/>
      <c r="CC25" s="1021"/>
      <c r="CD25" s="1021"/>
      <c r="CE25" s="1021"/>
      <c r="CF25" s="1021"/>
      <c r="CG25" s="1042"/>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226"/>
    </row>
    <row r="26" spans="1:131" ht="26.25" customHeight="1" x14ac:dyDescent="0.15">
      <c r="A26" s="1023" t="s">
        <v>306</v>
      </c>
      <c r="B26" s="1024"/>
      <c r="C26" s="1024"/>
      <c r="D26" s="1024"/>
      <c r="E26" s="1024"/>
      <c r="F26" s="1024"/>
      <c r="G26" s="1024"/>
      <c r="H26" s="1024"/>
      <c r="I26" s="1024"/>
      <c r="J26" s="1024"/>
      <c r="K26" s="1024"/>
      <c r="L26" s="1024"/>
      <c r="M26" s="1024"/>
      <c r="N26" s="1024"/>
      <c r="O26" s="1024"/>
      <c r="P26" s="1025"/>
      <c r="Q26" s="1029" t="s">
        <v>331</v>
      </c>
      <c r="R26" s="1030"/>
      <c r="S26" s="1030"/>
      <c r="T26" s="1030"/>
      <c r="U26" s="1031"/>
      <c r="V26" s="1029" t="s">
        <v>332</v>
      </c>
      <c r="W26" s="1030"/>
      <c r="X26" s="1030"/>
      <c r="Y26" s="1030"/>
      <c r="Z26" s="1031"/>
      <c r="AA26" s="1029" t="s">
        <v>333</v>
      </c>
      <c r="AB26" s="1030"/>
      <c r="AC26" s="1030"/>
      <c r="AD26" s="1030"/>
      <c r="AE26" s="1030"/>
      <c r="AF26" s="1083" t="s">
        <v>334</v>
      </c>
      <c r="AG26" s="1036"/>
      <c r="AH26" s="1036"/>
      <c r="AI26" s="1036"/>
      <c r="AJ26" s="1084"/>
      <c r="AK26" s="1030" t="s">
        <v>335</v>
      </c>
      <c r="AL26" s="1030"/>
      <c r="AM26" s="1030"/>
      <c r="AN26" s="1030"/>
      <c r="AO26" s="1031"/>
      <c r="AP26" s="1029" t="s">
        <v>336</v>
      </c>
      <c r="AQ26" s="1030"/>
      <c r="AR26" s="1030"/>
      <c r="AS26" s="1030"/>
      <c r="AT26" s="1031"/>
      <c r="AU26" s="1029" t="s">
        <v>337</v>
      </c>
      <c r="AV26" s="1030"/>
      <c r="AW26" s="1030"/>
      <c r="AX26" s="1030"/>
      <c r="AY26" s="1031"/>
      <c r="AZ26" s="1029" t="s">
        <v>338</v>
      </c>
      <c r="BA26" s="1030"/>
      <c r="BB26" s="1030"/>
      <c r="BC26" s="1030"/>
      <c r="BD26" s="1031"/>
      <c r="BE26" s="1029" t="s">
        <v>313</v>
      </c>
      <c r="BF26" s="1030"/>
      <c r="BG26" s="1030"/>
      <c r="BH26" s="1030"/>
      <c r="BI26" s="1043"/>
      <c r="BJ26" s="228"/>
      <c r="BK26" s="228"/>
      <c r="BL26" s="228"/>
      <c r="BM26" s="228"/>
      <c r="BN26" s="228"/>
      <c r="BO26" s="237"/>
      <c r="BP26" s="237"/>
      <c r="BQ26" s="234">
        <v>20</v>
      </c>
      <c r="BR26" s="235"/>
      <c r="BS26" s="1020"/>
      <c r="BT26" s="1021"/>
      <c r="BU26" s="1021"/>
      <c r="BV26" s="1021"/>
      <c r="BW26" s="1021"/>
      <c r="BX26" s="1021"/>
      <c r="BY26" s="1021"/>
      <c r="BZ26" s="1021"/>
      <c r="CA26" s="1021"/>
      <c r="CB26" s="1021"/>
      <c r="CC26" s="1021"/>
      <c r="CD26" s="1021"/>
      <c r="CE26" s="1021"/>
      <c r="CF26" s="1021"/>
      <c r="CG26" s="1042"/>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226"/>
    </row>
    <row r="27" spans="1:131" ht="26.25" customHeight="1" thickBot="1" x14ac:dyDescent="0.2">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5"/>
      <c r="AG27" s="1039"/>
      <c r="AH27" s="1039"/>
      <c r="AI27" s="1039"/>
      <c r="AJ27" s="1086"/>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4"/>
      <c r="BJ27" s="228"/>
      <c r="BK27" s="228"/>
      <c r="BL27" s="228"/>
      <c r="BM27" s="228"/>
      <c r="BN27" s="228"/>
      <c r="BO27" s="237"/>
      <c r="BP27" s="237"/>
      <c r="BQ27" s="234">
        <v>21</v>
      </c>
      <c r="BR27" s="235"/>
      <c r="BS27" s="1020"/>
      <c r="BT27" s="1021"/>
      <c r="BU27" s="1021"/>
      <c r="BV27" s="1021"/>
      <c r="BW27" s="1021"/>
      <c r="BX27" s="1021"/>
      <c r="BY27" s="1021"/>
      <c r="BZ27" s="1021"/>
      <c r="CA27" s="1021"/>
      <c r="CB27" s="1021"/>
      <c r="CC27" s="1021"/>
      <c r="CD27" s="1021"/>
      <c r="CE27" s="1021"/>
      <c r="CF27" s="1021"/>
      <c r="CG27" s="1042"/>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226"/>
    </row>
    <row r="28" spans="1:131" ht="26.25" customHeight="1" thickTop="1" x14ac:dyDescent="0.15">
      <c r="A28" s="238">
        <v>1</v>
      </c>
      <c r="B28" s="1075" t="s">
        <v>339</v>
      </c>
      <c r="C28" s="1076"/>
      <c r="D28" s="1076"/>
      <c r="E28" s="1076"/>
      <c r="F28" s="1076"/>
      <c r="G28" s="1076"/>
      <c r="H28" s="1076"/>
      <c r="I28" s="1076"/>
      <c r="J28" s="1076"/>
      <c r="K28" s="1076"/>
      <c r="L28" s="1076"/>
      <c r="M28" s="1076"/>
      <c r="N28" s="1076"/>
      <c r="O28" s="1076"/>
      <c r="P28" s="1077"/>
      <c r="Q28" s="1078">
        <v>13729</v>
      </c>
      <c r="R28" s="1079"/>
      <c r="S28" s="1079"/>
      <c r="T28" s="1079"/>
      <c r="U28" s="1079"/>
      <c r="V28" s="1079">
        <v>13438</v>
      </c>
      <c r="W28" s="1079"/>
      <c r="X28" s="1079"/>
      <c r="Y28" s="1079"/>
      <c r="Z28" s="1079"/>
      <c r="AA28" s="1079">
        <v>291</v>
      </c>
      <c r="AB28" s="1079"/>
      <c r="AC28" s="1079"/>
      <c r="AD28" s="1079"/>
      <c r="AE28" s="1080"/>
      <c r="AF28" s="1081">
        <v>291</v>
      </c>
      <c r="AG28" s="1079"/>
      <c r="AH28" s="1079"/>
      <c r="AI28" s="1079"/>
      <c r="AJ28" s="1082"/>
      <c r="AK28" s="1070">
        <v>1393</v>
      </c>
      <c r="AL28" s="1071"/>
      <c r="AM28" s="1071"/>
      <c r="AN28" s="1071"/>
      <c r="AO28" s="1071"/>
      <c r="AP28" s="1071" t="s">
        <v>531</v>
      </c>
      <c r="AQ28" s="1071"/>
      <c r="AR28" s="1071"/>
      <c r="AS28" s="1071"/>
      <c r="AT28" s="1071"/>
      <c r="AU28" s="1071" t="s">
        <v>531</v>
      </c>
      <c r="AV28" s="1071"/>
      <c r="AW28" s="1071"/>
      <c r="AX28" s="1071"/>
      <c r="AY28" s="1071"/>
      <c r="AZ28" s="1072" t="s">
        <v>531</v>
      </c>
      <c r="BA28" s="1072"/>
      <c r="BB28" s="1072"/>
      <c r="BC28" s="1072"/>
      <c r="BD28" s="1072"/>
      <c r="BE28" s="1073"/>
      <c r="BF28" s="1073"/>
      <c r="BG28" s="1073"/>
      <c r="BH28" s="1073"/>
      <c r="BI28" s="1074"/>
      <c r="BJ28" s="228"/>
      <c r="BK28" s="228"/>
      <c r="BL28" s="228"/>
      <c r="BM28" s="228"/>
      <c r="BN28" s="228"/>
      <c r="BO28" s="237"/>
      <c r="BP28" s="237"/>
      <c r="BQ28" s="234">
        <v>22</v>
      </c>
      <c r="BR28" s="235"/>
      <c r="BS28" s="1020"/>
      <c r="BT28" s="1021"/>
      <c r="BU28" s="1021"/>
      <c r="BV28" s="1021"/>
      <c r="BW28" s="1021"/>
      <c r="BX28" s="1021"/>
      <c r="BY28" s="1021"/>
      <c r="BZ28" s="1021"/>
      <c r="CA28" s="1021"/>
      <c r="CB28" s="1021"/>
      <c r="CC28" s="1021"/>
      <c r="CD28" s="1021"/>
      <c r="CE28" s="1021"/>
      <c r="CF28" s="1021"/>
      <c r="CG28" s="1042"/>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226"/>
    </row>
    <row r="29" spans="1:131" ht="26.25" customHeight="1" x14ac:dyDescent="0.15">
      <c r="A29" s="238">
        <v>2</v>
      </c>
      <c r="B29" s="1058" t="s">
        <v>340</v>
      </c>
      <c r="C29" s="1059"/>
      <c r="D29" s="1059"/>
      <c r="E29" s="1059"/>
      <c r="F29" s="1059"/>
      <c r="G29" s="1059"/>
      <c r="H29" s="1059"/>
      <c r="I29" s="1059"/>
      <c r="J29" s="1059"/>
      <c r="K29" s="1059"/>
      <c r="L29" s="1059"/>
      <c r="M29" s="1059"/>
      <c r="N29" s="1059"/>
      <c r="O29" s="1059"/>
      <c r="P29" s="1060"/>
      <c r="Q29" s="1066">
        <v>15559</v>
      </c>
      <c r="R29" s="1067"/>
      <c r="S29" s="1067"/>
      <c r="T29" s="1067"/>
      <c r="U29" s="1067"/>
      <c r="V29" s="1067">
        <v>15206</v>
      </c>
      <c r="W29" s="1067"/>
      <c r="X29" s="1067"/>
      <c r="Y29" s="1067"/>
      <c r="Z29" s="1067"/>
      <c r="AA29" s="1067">
        <v>353</v>
      </c>
      <c r="AB29" s="1067"/>
      <c r="AC29" s="1067"/>
      <c r="AD29" s="1067"/>
      <c r="AE29" s="1068"/>
      <c r="AF29" s="1063">
        <v>353</v>
      </c>
      <c r="AG29" s="1064"/>
      <c r="AH29" s="1064"/>
      <c r="AI29" s="1064"/>
      <c r="AJ29" s="1065"/>
      <c r="AK29" s="1008">
        <v>2403</v>
      </c>
      <c r="AL29" s="999"/>
      <c r="AM29" s="999"/>
      <c r="AN29" s="999"/>
      <c r="AO29" s="999"/>
      <c r="AP29" s="999" t="s">
        <v>531</v>
      </c>
      <c r="AQ29" s="999"/>
      <c r="AR29" s="999"/>
      <c r="AS29" s="999"/>
      <c r="AT29" s="999"/>
      <c r="AU29" s="999" t="s">
        <v>531</v>
      </c>
      <c r="AV29" s="999"/>
      <c r="AW29" s="999"/>
      <c r="AX29" s="999"/>
      <c r="AY29" s="999"/>
      <c r="AZ29" s="1069" t="s">
        <v>531</v>
      </c>
      <c r="BA29" s="1069"/>
      <c r="BB29" s="1069"/>
      <c r="BC29" s="1069"/>
      <c r="BD29" s="1069"/>
      <c r="BE29" s="1000"/>
      <c r="BF29" s="1000"/>
      <c r="BG29" s="1000"/>
      <c r="BH29" s="1000"/>
      <c r="BI29" s="1001"/>
      <c r="BJ29" s="228"/>
      <c r="BK29" s="228"/>
      <c r="BL29" s="228"/>
      <c r="BM29" s="228"/>
      <c r="BN29" s="228"/>
      <c r="BO29" s="237"/>
      <c r="BP29" s="237"/>
      <c r="BQ29" s="234">
        <v>23</v>
      </c>
      <c r="BR29" s="235"/>
      <c r="BS29" s="1020"/>
      <c r="BT29" s="1021"/>
      <c r="BU29" s="1021"/>
      <c r="BV29" s="1021"/>
      <c r="BW29" s="1021"/>
      <c r="BX29" s="1021"/>
      <c r="BY29" s="1021"/>
      <c r="BZ29" s="1021"/>
      <c r="CA29" s="1021"/>
      <c r="CB29" s="1021"/>
      <c r="CC29" s="1021"/>
      <c r="CD29" s="1021"/>
      <c r="CE29" s="1021"/>
      <c r="CF29" s="1021"/>
      <c r="CG29" s="1042"/>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226"/>
    </row>
    <row r="30" spans="1:131" ht="26.25" customHeight="1" x14ac:dyDescent="0.15">
      <c r="A30" s="238">
        <v>3</v>
      </c>
      <c r="B30" s="1058" t="s">
        <v>341</v>
      </c>
      <c r="C30" s="1059"/>
      <c r="D30" s="1059"/>
      <c r="E30" s="1059"/>
      <c r="F30" s="1059"/>
      <c r="G30" s="1059"/>
      <c r="H30" s="1059"/>
      <c r="I30" s="1059"/>
      <c r="J30" s="1059"/>
      <c r="K30" s="1059"/>
      <c r="L30" s="1059"/>
      <c r="M30" s="1059"/>
      <c r="N30" s="1059"/>
      <c r="O30" s="1059"/>
      <c r="P30" s="1060"/>
      <c r="Q30" s="1066">
        <v>1944</v>
      </c>
      <c r="R30" s="1067"/>
      <c r="S30" s="1067"/>
      <c r="T30" s="1067"/>
      <c r="U30" s="1067"/>
      <c r="V30" s="1067">
        <v>1894</v>
      </c>
      <c r="W30" s="1067"/>
      <c r="X30" s="1067"/>
      <c r="Y30" s="1067"/>
      <c r="Z30" s="1067"/>
      <c r="AA30" s="1067">
        <v>50</v>
      </c>
      <c r="AB30" s="1067"/>
      <c r="AC30" s="1067"/>
      <c r="AD30" s="1067"/>
      <c r="AE30" s="1068"/>
      <c r="AF30" s="1063">
        <v>50</v>
      </c>
      <c r="AG30" s="1064"/>
      <c r="AH30" s="1064"/>
      <c r="AI30" s="1064"/>
      <c r="AJ30" s="1065"/>
      <c r="AK30" s="1008">
        <v>546</v>
      </c>
      <c r="AL30" s="999"/>
      <c r="AM30" s="999"/>
      <c r="AN30" s="999"/>
      <c r="AO30" s="999"/>
      <c r="AP30" s="999" t="s">
        <v>531</v>
      </c>
      <c r="AQ30" s="999"/>
      <c r="AR30" s="999"/>
      <c r="AS30" s="999"/>
      <c r="AT30" s="999"/>
      <c r="AU30" s="999" t="s">
        <v>531</v>
      </c>
      <c r="AV30" s="999"/>
      <c r="AW30" s="999"/>
      <c r="AX30" s="999"/>
      <c r="AY30" s="999"/>
      <c r="AZ30" s="1069" t="s">
        <v>531</v>
      </c>
      <c r="BA30" s="1069"/>
      <c r="BB30" s="1069"/>
      <c r="BC30" s="1069"/>
      <c r="BD30" s="1069"/>
      <c r="BE30" s="1000"/>
      <c r="BF30" s="1000"/>
      <c r="BG30" s="1000"/>
      <c r="BH30" s="1000"/>
      <c r="BI30" s="1001"/>
      <c r="BJ30" s="228"/>
      <c r="BK30" s="228"/>
      <c r="BL30" s="228"/>
      <c r="BM30" s="228"/>
      <c r="BN30" s="228"/>
      <c r="BO30" s="237"/>
      <c r="BP30" s="237"/>
      <c r="BQ30" s="234">
        <v>24</v>
      </c>
      <c r="BR30" s="235"/>
      <c r="BS30" s="1020"/>
      <c r="BT30" s="1021"/>
      <c r="BU30" s="1021"/>
      <c r="BV30" s="1021"/>
      <c r="BW30" s="1021"/>
      <c r="BX30" s="1021"/>
      <c r="BY30" s="1021"/>
      <c r="BZ30" s="1021"/>
      <c r="CA30" s="1021"/>
      <c r="CB30" s="1021"/>
      <c r="CC30" s="1021"/>
      <c r="CD30" s="1021"/>
      <c r="CE30" s="1021"/>
      <c r="CF30" s="1021"/>
      <c r="CG30" s="1042"/>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226"/>
    </row>
    <row r="31" spans="1:131" ht="26.25" customHeight="1" x14ac:dyDescent="0.15">
      <c r="A31" s="238">
        <v>4</v>
      </c>
      <c r="B31" s="1058" t="s">
        <v>342</v>
      </c>
      <c r="C31" s="1059"/>
      <c r="D31" s="1059"/>
      <c r="E31" s="1059"/>
      <c r="F31" s="1059"/>
      <c r="G31" s="1059"/>
      <c r="H31" s="1059"/>
      <c r="I31" s="1059"/>
      <c r="J31" s="1059"/>
      <c r="K31" s="1059"/>
      <c r="L31" s="1059"/>
      <c r="M31" s="1059"/>
      <c r="N31" s="1059"/>
      <c r="O31" s="1059"/>
      <c r="P31" s="1060"/>
      <c r="Q31" s="1066">
        <v>23014</v>
      </c>
      <c r="R31" s="1067"/>
      <c r="S31" s="1067"/>
      <c r="T31" s="1067"/>
      <c r="U31" s="1067"/>
      <c r="V31" s="1067">
        <v>23689</v>
      </c>
      <c r="W31" s="1067"/>
      <c r="X31" s="1067"/>
      <c r="Y31" s="1067"/>
      <c r="Z31" s="1067"/>
      <c r="AA31" s="1067">
        <v>-674</v>
      </c>
      <c r="AB31" s="1067"/>
      <c r="AC31" s="1067"/>
      <c r="AD31" s="1067"/>
      <c r="AE31" s="1068"/>
      <c r="AF31" s="1063">
        <v>-674</v>
      </c>
      <c r="AG31" s="1064"/>
      <c r="AH31" s="1064"/>
      <c r="AI31" s="1064"/>
      <c r="AJ31" s="1065"/>
      <c r="AK31" s="1008" t="s">
        <v>531</v>
      </c>
      <c r="AL31" s="999"/>
      <c r="AM31" s="999"/>
      <c r="AN31" s="999"/>
      <c r="AO31" s="999"/>
      <c r="AP31" s="999">
        <v>207</v>
      </c>
      <c r="AQ31" s="999"/>
      <c r="AR31" s="999"/>
      <c r="AS31" s="999"/>
      <c r="AT31" s="999"/>
      <c r="AU31" s="999" t="s">
        <v>531</v>
      </c>
      <c r="AV31" s="999"/>
      <c r="AW31" s="999"/>
      <c r="AX31" s="999"/>
      <c r="AY31" s="999"/>
      <c r="AZ31" s="1069" t="s">
        <v>531</v>
      </c>
      <c r="BA31" s="1069"/>
      <c r="BB31" s="1069"/>
      <c r="BC31" s="1069"/>
      <c r="BD31" s="1069"/>
      <c r="BE31" s="1000"/>
      <c r="BF31" s="1000"/>
      <c r="BG31" s="1000"/>
      <c r="BH31" s="1000"/>
      <c r="BI31" s="1001"/>
      <c r="BJ31" s="228"/>
      <c r="BK31" s="228"/>
      <c r="BL31" s="228"/>
      <c r="BM31" s="228"/>
      <c r="BN31" s="228"/>
      <c r="BO31" s="237"/>
      <c r="BP31" s="237"/>
      <c r="BQ31" s="234">
        <v>25</v>
      </c>
      <c r="BR31" s="235"/>
      <c r="BS31" s="1020"/>
      <c r="BT31" s="1021"/>
      <c r="BU31" s="1021"/>
      <c r="BV31" s="1021"/>
      <c r="BW31" s="1021"/>
      <c r="BX31" s="1021"/>
      <c r="BY31" s="1021"/>
      <c r="BZ31" s="1021"/>
      <c r="CA31" s="1021"/>
      <c r="CB31" s="1021"/>
      <c r="CC31" s="1021"/>
      <c r="CD31" s="1021"/>
      <c r="CE31" s="1021"/>
      <c r="CF31" s="1021"/>
      <c r="CG31" s="1042"/>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226"/>
    </row>
    <row r="32" spans="1:131" ht="26.25" customHeight="1" x14ac:dyDescent="0.15">
      <c r="A32" s="238">
        <v>5</v>
      </c>
      <c r="B32" s="1058" t="s">
        <v>343</v>
      </c>
      <c r="C32" s="1059"/>
      <c r="D32" s="1059"/>
      <c r="E32" s="1059"/>
      <c r="F32" s="1059"/>
      <c r="G32" s="1059"/>
      <c r="H32" s="1059"/>
      <c r="I32" s="1059"/>
      <c r="J32" s="1059"/>
      <c r="K32" s="1059"/>
      <c r="L32" s="1059"/>
      <c r="M32" s="1059"/>
      <c r="N32" s="1059"/>
      <c r="O32" s="1059"/>
      <c r="P32" s="1060"/>
      <c r="Q32" s="1066">
        <v>31</v>
      </c>
      <c r="R32" s="1067"/>
      <c r="S32" s="1067"/>
      <c r="T32" s="1067"/>
      <c r="U32" s="1067"/>
      <c r="V32" s="1067">
        <v>31</v>
      </c>
      <c r="W32" s="1067"/>
      <c r="X32" s="1067"/>
      <c r="Y32" s="1067"/>
      <c r="Z32" s="1067"/>
      <c r="AA32" s="1067">
        <v>0</v>
      </c>
      <c r="AB32" s="1067"/>
      <c r="AC32" s="1067"/>
      <c r="AD32" s="1067"/>
      <c r="AE32" s="1068"/>
      <c r="AF32" s="1063">
        <v>0</v>
      </c>
      <c r="AG32" s="1064"/>
      <c r="AH32" s="1064"/>
      <c r="AI32" s="1064"/>
      <c r="AJ32" s="1065"/>
      <c r="AK32" s="1008">
        <v>19</v>
      </c>
      <c r="AL32" s="999"/>
      <c r="AM32" s="999"/>
      <c r="AN32" s="999"/>
      <c r="AO32" s="999"/>
      <c r="AP32" s="999">
        <v>89</v>
      </c>
      <c r="AQ32" s="999"/>
      <c r="AR32" s="999"/>
      <c r="AS32" s="999"/>
      <c r="AT32" s="999"/>
      <c r="AU32" s="999" t="s">
        <v>531</v>
      </c>
      <c r="AV32" s="999"/>
      <c r="AW32" s="999"/>
      <c r="AX32" s="999"/>
      <c r="AY32" s="999"/>
      <c r="AZ32" s="1069" t="s">
        <v>531</v>
      </c>
      <c r="BA32" s="1069"/>
      <c r="BB32" s="1069"/>
      <c r="BC32" s="1069"/>
      <c r="BD32" s="1069"/>
      <c r="BE32" s="1000"/>
      <c r="BF32" s="1000"/>
      <c r="BG32" s="1000"/>
      <c r="BH32" s="1000"/>
      <c r="BI32" s="1001"/>
      <c r="BJ32" s="228"/>
      <c r="BK32" s="228"/>
      <c r="BL32" s="228"/>
      <c r="BM32" s="228"/>
      <c r="BN32" s="228"/>
      <c r="BO32" s="237"/>
      <c r="BP32" s="237"/>
      <c r="BQ32" s="234">
        <v>26</v>
      </c>
      <c r="BR32" s="235"/>
      <c r="BS32" s="1020"/>
      <c r="BT32" s="1021"/>
      <c r="BU32" s="1021"/>
      <c r="BV32" s="1021"/>
      <c r="BW32" s="1021"/>
      <c r="BX32" s="1021"/>
      <c r="BY32" s="1021"/>
      <c r="BZ32" s="1021"/>
      <c r="CA32" s="1021"/>
      <c r="CB32" s="1021"/>
      <c r="CC32" s="1021"/>
      <c r="CD32" s="1021"/>
      <c r="CE32" s="1021"/>
      <c r="CF32" s="1021"/>
      <c r="CG32" s="1042"/>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226"/>
    </row>
    <row r="33" spans="1:131" ht="26.25" customHeight="1" x14ac:dyDescent="0.15">
      <c r="A33" s="238">
        <v>6</v>
      </c>
      <c r="B33" s="1058" t="s">
        <v>344</v>
      </c>
      <c r="C33" s="1059"/>
      <c r="D33" s="1059"/>
      <c r="E33" s="1059"/>
      <c r="F33" s="1059"/>
      <c r="G33" s="1059"/>
      <c r="H33" s="1059"/>
      <c r="I33" s="1059"/>
      <c r="J33" s="1059"/>
      <c r="K33" s="1059"/>
      <c r="L33" s="1059"/>
      <c r="M33" s="1059"/>
      <c r="N33" s="1059"/>
      <c r="O33" s="1059"/>
      <c r="P33" s="1060"/>
      <c r="Q33" s="1066">
        <v>2062</v>
      </c>
      <c r="R33" s="1067"/>
      <c r="S33" s="1067"/>
      <c r="T33" s="1067"/>
      <c r="U33" s="1067"/>
      <c r="V33" s="1067">
        <v>2180</v>
      </c>
      <c r="W33" s="1067"/>
      <c r="X33" s="1067"/>
      <c r="Y33" s="1067"/>
      <c r="Z33" s="1067"/>
      <c r="AA33" s="1067">
        <v>-118</v>
      </c>
      <c r="AB33" s="1067"/>
      <c r="AC33" s="1067"/>
      <c r="AD33" s="1067"/>
      <c r="AE33" s="1068"/>
      <c r="AF33" s="1063">
        <v>1338</v>
      </c>
      <c r="AG33" s="1064"/>
      <c r="AH33" s="1064"/>
      <c r="AI33" s="1064"/>
      <c r="AJ33" s="1065"/>
      <c r="AK33" s="1008">
        <v>344</v>
      </c>
      <c r="AL33" s="999"/>
      <c r="AM33" s="999"/>
      <c r="AN33" s="999"/>
      <c r="AO33" s="999"/>
      <c r="AP33" s="999">
        <v>8302</v>
      </c>
      <c r="AQ33" s="999"/>
      <c r="AR33" s="999"/>
      <c r="AS33" s="999"/>
      <c r="AT33" s="999"/>
      <c r="AU33" s="999">
        <v>299</v>
      </c>
      <c r="AV33" s="999"/>
      <c r="AW33" s="999"/>
      <c r="AX33" s="999"/>
      <c r="AY33" s="999"/>
      <c r="AZ33" s="1069" t="s">
        <v>531</v>
      </c>
      <c r="BA33" s="1069"/>
      <c r="BB33" s="1069"/>
      <c r="BC33" s="1069"/>
      <c r="BD33" s="1069"/>
      <c r="BE33" s="1000" t="s">
        <v>345</v>
      </c>
      <c r="BF33" s="1000"/>
      <c r="BG33" s="1000"/>
      <c r="BH33" s="1000"/>
      <c r="BI33" s="1001"/>
      <c r="BJ33" s="228"/>
      <c r="BK33" s="228"/>
      <c r="BL33" s="228"/>
      <c r="BM33" s="228"/>
      <c r="BN33" s="228"/>
      <c r="BO33" s="237"/>
      <c r="BP33" s="237"/>
      <c r="BQ33" s="234">
        <v>27</v>
      </c>
      <c r="BR33" s="235"/>
      <c r="BS33" s="1020"/>
      <c r="BT33" s="1021"/>
      <c r="BU33" s="1021"/>
      <c r="BV33" s="1021"/>
      <c r="BW33" s="1021"/>
      <c r="BX33" s="1021"/>
      <c r="BY33" s="1021"/>
      <c r="BZ33" s="1021"/>
      <c r="CA33" s="1021"/>
      <c r="CB33" s="1021"/>
      <c r="CC33" s="1021"/>
      <c r="CD33" s="1021"/>
      <c r="CE33" s="1021"/>
      <c r="CF33" s="1021"/>
      <c r="CG33" s="1042"/>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226"/>
    </row>
    <row r="34" spans="1:131" ht="26.25" customHeight="1" x14ac:dyDescent="0.15">
      <c r="A34" s="238">
        <v>7</v>
      </c>
      <c r="B34" s="1058" t="s">
        <v>346</v>
      </c>
      <c r="C34" s="1059"/>
      <c r="D34" s="1059"/>
      <c r="E34" s="1059"/>
      <c r="F34" s="1059"/>
      <c r="G34" s="1059"/>
      <c r="H34" s="1059"/>
      <c r="I34" s="1059"/>
      <c r="J34" s="1059"/>
      <c r="K34" s="1059"/>
      <c r="L34" s="1059"/>
      <c r="M34" s="1059"/>
      <c r="N34" s="1059"/>
      <c r="O34" s="1059"/>
      <c r="P34" s="1060"/>
      <c r="Q34" s="1066">
        <v>57</v>
      </c>
      <c r="R34" s="1067"/>
      <c r="S34" s="1067"/>
      <c r="T34" s="1067"/>
      <c r="U34" s="1067"/>
      <c r="V34" s="1067">
        <v>53</v>
      </c>
      <c r="W34" s="1067"/>
      <c r="X34" s="1067"/>
      <c r="Y34" s="1067"/>
      <c r="Z34" s="1067"/>
      <c r="AA34" s="1067">
        <v>4</v>
      </c>
      <c r="AB34" s="1067"/>
      <c r="AC34" s="1067"/>
      <c r="AD34" s="1067"/>
      <c r="AE34" s="1068"/>
      <c r="AF34" s="1063">
        <v>37</v>
      </c>
      <c r="AG34" s="1064"/>
      <c r="AH34" s="1064"/>
      <c r="AI34" s="1064"/>
      <c r="AJ34" s="1065"/>
      <c r="AK34" s="1008">
        <v>38</v>
      </c>
      <c r="AL34" s="999"/>
      <c r="AM34" s="999"/>
      <c r="AN34" s="999"/>
      <c r="AO34" s="999"/>
      <c r="AP34" s="999" t="s">
        <v>531</v>
      </c>
      <c r="AQ34" s="999"/>
      <c r="AR34" s="999"/>
      <c r="AS34" s="999"/>
      <c r="AT34" s="999"/>
      <c r="AU34" s="999" t="s">
        <v>531</v>
      </c>
      <c r="AV34" s="999"/>
      <c r="AW34" s="999"/>
      <c r="AX34" s="999"/>
      <c r="AY34" s="999"/>
      <c r="AZ34" s="1069" t="s">
        <v>531</v>
      </c>
      <c r="BA34" s="1069"/>
      <c r="BB34" s="1069"/>
      <c r="BC34" s="1069"/>
      <c r="BD34" s="1069"/>
      <c r="BE34" s="1000" t="s">
        <v>347</v>
      </c>
      <c r="BF34" s="1000"/>
      <c r="BG34" s="1000"/>
      <c r="BH34" s="1000"/>
      <c r="BI34" s="1001"/>
      <c r="BJ34" s="228"/>
      <c r="BK34" s="228"/>
      <c r="BL34" s="228"/>
      <c r="BM34" s="228"/>
      <c r="BN34" s="228"/>
      <c r="BO34" s="237"/>
      <c r="BP34" s="237"/>
      <c r="BQ34" s="234">
        <v>28</v>
      </c>
      <c r="BR34" s="235"/>
      <c r="BS34" s="1020"/>
      <c r="BT34" s="1021"/>
      <c r="BU34" s="1021"/>
      <c r="BV34" s="1021"/>
      <c r="BW34" s="1021"/>
      <c r="BX34" s="1021"/>
      <c r="BY34" s="1021"/>
      <c r="BZ34" s="1021"/>
      <c r="CA34" s="1021"/>
      <c r="CB34" s="1021"/>
      <c r="CC34" s="1021"/>
      <c r="CD34" s="1021"/>
      <c r="CE34" s="1021"/>
      <c r="CF34" s="1021"/>
      <c r="CG34" s="1042"/>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226"/>
    </row>
    <row r="35" spans="1:131" ht="26.25" customHeight="1" x14ac:dyDescent="0.15">
      <c r="A35" s="238">
        <v>8</v>
      </c>
      <c r="B35" s="1058" t="s">
        <v>348</v>
      </c>
      <c r="C35" s="1059"/>
      <c r="D35" s="1059"/>
      <c r="E35" s="1059"/>
      <c r="F35" s="1059"/>
      <c r="G35" s="1059"/>
      <c r="H35" s="1059"/>
      <c r="I35" s="1059"/>
      <c r="J35" s="1059"/>
      <c r="K35" s="1059"/>
      <c r="L35" s="1059"/>
      <c r="M35" s="1059"/>
      <c r="N35" s="1059"/>
      <c r="O35" s="1059"/>
      <c r="P35" s="1060"/>
      <c r="Q35" s="1066">
        <v>482</v>
      </c>
      <c r="R35" s="1067"/>
      <c r="S35" s="1067"/>
      <c r="T35" s="1067"/>
      <c r="U35" s="1067"/>
      <c r="V35" s="1067">
        <v>508</v>
      </c>
      <c r="W35" s="1067"/>
      <c r="X35" s="1067"/>
      <c r="Y35" s="1067"/>
      <c r="Z35" s="1067"/>
      <c r="AA35" s="1067">
        <v>-26</v>
      </c>
      <c r="AB35" s="1067"/>
      <c r="AC35" s="1067"/>
      <c r="AD35" s="1067"/>
      <c r="AE35" s="1068"/>
      <c r="AF35" s="1063">
        <v>5</v>
      </c>
      <c r="AG35" s="1064"/>
      <c r="AH35" s="1064"/>
      <c r="AI35" s="1064"/>
      <c r="AJ35" s="1065"/>
      <c r="AK35" s="1008">
        <v>293</v>
      </c>
      <c r="AL35" s="999"/>
      <c r="AM35" s="999"/>
      <c r="AN35" s="999"/>
      <c r="AO35" s="999"/>
      <c r="AP35" s="999">
        <v>3085</v>
      </c>
      <c r="AQ35" s="999"/>
      <c r="AR35" s="999"/>
      <c r="AS35" s="999"/>
      <c r="AT35" s="999"/>
      <c r="AU35" s="999">
        <v>1543</v>
      </c>
      <c r="AV35" s="999"/>
      <c r="AW35" s="999"/>
      <c r="AX35" s="999"/>
      <c r="AY35" s="999"/>
      <c r="AZ35" s="1069" t="s">
        <v>531</v>
      </c>
      <c r="BA35" s="1069"/>
      <c r="BB35" s="1069"/>
      <c r="BC35" s="1069"/>
      <c r="BD35" s="1069"/>
      <c r="BE35" s="1000" t="s">
        <v>345</v>
      </c>
      <c r="BF35" s="1000"/>
      <c r="BG35" s="1000"/>
      <c r="BH35" s="1000"/>
      <c r="BI35" s="1001"/>
      <c r="BJ35" s="228"/>
      <c r="BK35" s="228"/>
      <c r="BL35" s="228"/>
      <c r="BM35" s="228"/>
      <c r="BN35" s="228"/>
      <c r="BO35" s="237"/>
      <c r="BP35" s="237"/>
      <c r="BQ35" s="234">
        <v>29</v>
      </c>
      <c r="BR35" s="235"/>
      <c r="BS35" s="1020"/>
      <c r="BT35" s="1021"/>
      <c r="BU35" s="1021"/>
      <c r="BV35" s="1021"/>
      <c r="BW35" s="1021"/>
      <c r="BX35" s="1021"/>
      <c r="BY35" s="1021"/>
      <c r="BZ35" s="1021"/>
      <c r="CA35" s="1021"/>
      <c r="CB35" s="1021"/>
      <c r="CC35" s="1021"/>
      <c r="CD35" s="1021"/>
      <c r="CE35" s="1021"/>
      <c r="CF35" s="1021"/>
      <c r="CG35" s="1042"/>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226"/>
    </row>
    <row r="36" spans="1:131" ht="26.25" customHeight="1" x14ac:dyDescent="0.15">
      <c r="A36" s="238">
        <v>9</v>
      </c>
      <c r="B36" s="1058" t="s">
        <v>349</v>
      </c>
      <c r="C36" s="1059"/>
      <c r="D36" s="1059"/>
      <c r="E36" s="1059"/>
      <c r="F36" s="1059"/>
      <c r="G36" s="1059"/>
      <c r="H36" s="1059"/>
      <c r="I36" s="1059"/>
      <c r="J36" s="1059"/>
      <c r="K36" s="1059"/>
      <c r="L36" s="1059"/>
      <c r="M36" s="1059"/>
      <c r="N36" s="1059"/>
      <c r="O36" s="1059"/>
      <c r="P36" s="1060"/>
      <c r="Q36" s="1066">
        <v>1981</v>
      </c>
      <c r="R36" s="1067"/>
      <c r="S36" s="1067"/>
      <c r="T36" s="1067"/>
      <c r="U36" s="1067"/>
      <c r="V36" s="1067">
        <v>1807</v>
      </c>
      <c r="W36" s="1067"/>
      <c r="X36" s="1067"/>
      <c r="Y36" s="1067"/>
      <c r="Z36" s="1067"/>
      <c r="AA36" s="1067">
        <v>175</v>
      </c>
      <c r="AB36" s="1067"/>
      <c r="AC36" s="1067"/>
      <c r="AD36" s="1067"/>
      <c r="AE36" s="1068"/>
      <c r="AF36" s="1063">
        <v>1088</v>
      </c>
      <c r="AG36" s="1064"/>
      <c r="AH36" s="1064"/>
      <c r="AI36" s="1064"/>
      <c r="AJ36" s="1065"/>
      <c r="AK36" s="1008">
        <v>483</v>
      </c>
      <c r="AL36" s="999"/>
      <c r="AM36" s="999"/>
      <c r="AN36" s="999"/>
      <c r="AO36" s="999"/>
      <c r="AP36" s="999">
        <v>10939</v>
      </c>
      <c r="AQ36" s="999"/>
      <c r="AR36" s="999"/>
      <c r="AS36" s="999"/>
      <c r="AT36" s="999"/>
      <c r="AU36" s="999">
        <v>5480</v>
      </c>
      <c r="AV36" s="999"/>
      <c r="AW36" s="999"/>
      <c r="AX36" s="999"/>
      <c r="AY36" s="999"/>
      <c r="AZ36" s="1069" t="s">
        <v>531</v>
      </c>
      <c r="BA36" s="1069"/>
      <c r="BB36" s="1069"/>
      <c r="BC36" s="1069"/>
      <c r="BD36" s="1069"/>
      <c r="BE36" s="1000" t="s">
        <v>345</v>
      </c>
      <c r="BF36" s="1000"/>
      <c r="BG36" s="1000"/>
      <c r="BH36" s="1000"/>
      <c r="BI36" s="1001"/>
      <c r="BJ36" s="228"/>
      <c r="BK36" s="228"/>
      <c r="BL36" s="228"/>
      <c r="BM36" s="228"/>
      <c r="BN36" s="228"/>
      <c r="BO36" s="237"/>
      <c r="BP36" s="237"/>
      <c r="BQ36" s="234">
        <v>30</v>
      </c>
      <c r="BR36" s="235"/>
      <c r="BS36" s="1020"/>
      <c r="BT36" s="1021"/>
      <c r="BU36" s="1021"/>
      <c r="BV36" s="1021"/>
      <c r="BW36" s="1021"/>
      <c r="BX36" s="1021"/>
      <c r="BY36" s="1021"/>
      <c r="BZ36" s="1021"/>
      <c r="CA36" s="1021"/>
      <c r="CB36" s="1021"/>
      <c r="CC36" s="1021"/>
      <c r="CD36" s="1021"/>
      <c r="CE36" s="1021"/>
      <c r="CF36" s="1021"/>
      <c r="CG36" s="1042"/>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226"/>
    </row>
    <row r="37" spans="1:131" ht="26.25" customHeight="1" x14ac:dyDescent="0.15">
      <c r="A37" s="238">
        <v>10</v>
      </c>
      <c r="B37" s="1058" t="s">
        <v>350</v>
      </c>
      <c r="C37" s="1059"/>
      <c r="D37" s="1059"/>
      <c r="E37" s="1059"/>
      <c r="F37" s="1059"/>
      <c r="G37" s="1059"/>
      <c r="H37" s="1059"/>
      <c r="I37" s="1059"/>
      <c r="J37" s="1059"/>
      <c r="K37" s="1059"/>
      <c r="L37" s="1059"/>
      <c r="M37" s="1059"/>
      <c r="N37" s="1059"/>
      <c r="O37" s="1059"/>
      <c r="P37" s="1060"/>
      <c r="Q37" s="1066">
        <v>297</v>
      </c>
      <c r="R37" s="1067"/>
      <c r="S37" s="1067"/>
      <c r="T37" s="1067"/>
      <c r="U37" s="1067"/>
      <c r="V37" s="1067">
        <v>297</v>
      </c>
      <c r="W37" s="1067"/>
      <c r="X37" s="1067"/>
      <c r="Y37" s="1067"/>
      <c r="Z37" s="1067"/>
      <c r="AA37" s="1067">
        <v>0</v>
      </c>
      <c r="AB37" s="1067"/>
      <c r="AC37" s="1067"/>
      <c r="AD37" s="1067"/>
      <c r="AE37" s="1068"/>
      <c r="AF37" s="1063">
        <v>0</v>
      </c>
      <c r="AG37" s="1064"/>
      <c r="AH37" s="1064"/>
      <c r="AI37" s="1064"/>
      <c r="AJ37" s="1065"/>
      <c r="AK37" s="1008">
        <v>41</v>
      </c>
      <c r="AL37" s="999"/>
      <c r="AM37" s="999"/>
      <c r="AN37" s="999"/>
      <c r="AO37" s="999"/>
      <c r="AP37" s="999">
        <v>2737</v>
      </c>
      <c r="AQ37" s="999"/>
      <c r="AR37" s="999"/>
      <c r="AS37" s="999"/>
      <c r="AT37" s="999"/>
      <c r="AU37" s="999">
        <v>1368</v>
      </c>
      <c r="AV37" s="999"/>
      <c r="AW37" s="999"/>
      <c r="AX37" s="999"/>
      <c r="AY37" s="999"/>
      <c r="AZ37" s="1069" t="s">
        <v>531</v>
      </c>
      <c r="BA37" s="1069"/>
      <c r="BB37" s="1069"/>
      <c r="BC37" s="1069"/>
      <c r="BD37" s="1069"/>
      <c r="BE37" s="1000" t="s">
        <v>351</v>
      </c>
      <c r="BF37" s="1000"/>
      <c r="BG37" s="1000"/>
      <c r="BH37" s="1000"/>
      <c r="BI37" s="1001"/>
      <c r="BJ37" s="228"/>
      <c r="BK37" s="228"/>
      <c r="BL37" s="228"/>
      <c r="BM37" s="228"/>
      <c r="BN37" s="228"/>
      <c r="BO37" s="237"/>
      <c r="BP37" s="237"/>
      <c r="BQ37" s="234">
        <v>31</v>
      </c>
      <c r="BR37" s="235"/>
      <c r="BS37" s="1020"/>
      <c r="BT37" s="1021"/>
      <c r="BU37" s="1021"/>
      <c r="BV37" s="1021"/>
      <c r="BW37" s="1021"/>
      <c r="BX37" s="1021"/>
      <c r="BY37" s="1021"/>
      <c r="BZ37" s="1021"/>
      <c r="CA37" s="1021"/>
      <c r="CB37" s="1021"/>
      <c r="CC37" s="1021"/>
      <c r="CD37" s="1021"/>
      <c r="CE37" s="1021"/>
      <c r="CF37" s="1021"/>
      <c r="CG37" s="1042"/>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226"/>
    </row>
    <row r="38" spans="1:131" ht="26.25" customHeight="1" x14ac:dyDescent="0.15">
      <c r="A38" s="238">
        <v>11</v>
      </c>
      <c r="B38" s="1058" t="s">
        <v>352</v>
      </c>
      <c r="C38" s="1059"/>
      <c r="D38" s="1059"/>
      <c r="E38" s="1059"/>
      <c r="F38" s="1059"/>
      <c r="G38" s="1059"/>
      <c r="H38" s="1059"/>
      <c r="I38" s="1059"/>
      <c r="J38" s="1059"/>
      <c r="K38" s="1059"/>
      <c r="L38" s="1059"/>
      <c r="M38" s="1059"/>
      <c r="N38" s="1059"/>
      <c r="O38" s="1059"/>
      <c r="P38" s="1060"/>
      <c r="Q38" s="1066">
        <v>24</v>
      </c>
      <c r="R38" s="1067"/>
      <c r="S38" s="1067"/>
      <c r="T38" s="1067"/>
      <c r="U38" s="1067"/>
      <c r="V38" s="1067">
        <v>24</v>
      </c>
      <c r="W38" s="1067"/>
      <c r="X38" s="1067"/>
      <c r="Y38" s="1067"/>
      <c r="Z38" s="1067"/>
      <c r="AA38" s="1067">
        <v>0</v>
      </c>
      <c r="AB38" s="1067"/>
      <c r="AC38" s="1067"/>
      <c r="AD38" s="1067"/>
      <c r="AE38" s="1068"/>
      <c r="AF38" s="1063">
        <v>0</v>
      </c>
      <c r="AG38" s="1064"/>
      <c r="AH38" s="1064"/>
      <c r="AI38" s="1064"/>
      <c r="AJ38" s="1065"/>
      <c r="AK38" s="1008">
        <v>19</v>
      </c>
      <c r="AL38" s="999"/>
      <c r="AM38" s="999"/>
      <c r="AN38" s="999"/>
      <c r="AO38" s="999"/>
      <c r="AP38" s="999">
        <v>90</v>
      </c>
      <c r="AQ38" s="999"/>
      <c r="AR38" s="999"/>
      <c r="AS38" s="999"/>
      <c r="AT38" s="999"/>
      <c r="AU38" s="999">
        <v>90</v>
      </c>
      <c r="AV38" s="999"/>
      <c r="AW38" s="999"/>
      <c r="AX38" s="999"/>
      <c r="AY38" s="999"/>
      <c r="AZ38" s="1069" t="s">
        <v>531</v>
      </c>
      <c r="BA38" s="1069"/>
      <c r="BB38" s="1069"/>
      <c r="BC38" s="1069"/>
      <c r="BD38" s="1069"/>
      <c r="BE38" s="1000" t="s">
        <v>353</v>
      </c>
      <c r="BF38" s="1000"/>
      <c r="BG38" s="1000"/>
      <c r="BH38" s="1000"/>
      <c r="BI38" s="1001"/>
      <c r="BJ38" s="228"/>
      <c r="BK38" s="228"/>
      <c r="BL38" s="228"/>
      <c r="BM38" s="228"/>
      <c r="BN38" s="228"/>
      <c r="BO38" s="237"/>
      <c r="BP38" s="237"/>
      <c r="BQ38" s="234">
        <v>32</v>
      </c>
      <c r="BR38" s="235"/>
      <c r="BS38" s="1020"/>
      <c r="BT38" s="1021"/>
      <c r="BU38" s="1021"/>
      <c r="BV38" s="1021"/>
      <c r="BW38" s="1021"/>
      <c r="BX38" s="1021"/>
      <c r="BY38" s="1021"/>
      <c r="BZ38" s="1021"/>
      <c r="CA38" s="1021"/>
      <c r="CB38" s="1021"/>
      <c r="CC38" s="1021"/>
      <c r="CD38" s="1021"/>
      <c r="CE38" s="1021"/>
      <c r="CF38" s="1021"/>
      <c r="CG38" s="1042"/>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226"/>
    </row>
    <row r="39" spans="1:131" ht="26.25" customHeight="1" x14ac:dyDescent="0.15">
      <c r="A39" s="238">
        <v>12</v>
      </c>
      <c r="B39" s="1058" t="s">
        <v>354</v>
      </c>
      <c r="C39" s="1059"/>
      <c r="D39" s="1059"/>
      <c r="E39" s="1059"/>
      <c r="F39" s="1059"/>
      <c r="G39" s="1059"/>
      <c r="H39" s="1059"/>
      <c r="I39" s="1059"/>
      <c r="J39" s="1059"/>
      <c r="K39" s="1059"/>
      <c r="L39" s="1059"/>
      <c r="M39" s="1059"/>
      <c r="N39" s="1059"/>
      <c r="O39" s="1059"/>
      <c r="P39" s="1060"/>
      <c r="Q39" s="1066">
        <v>224</v>
      </c>
      <c r="R39" s="1067"/>
      <c r="S39" s="1067"/>
      <c r="T39" s="1067"/>
      <c r="U39" s="1067"/>
      <c r="V39" s="1067">
        <v>4</v>
      </c>
      <c r="W39" s="1067"/>
      <c r="X39" s="1067"/>
      <c r="Y39" s="1067"/>
      <c r="Z39" s="1067"/>
      <c r="AA39" s="1067">
        <v>220</v>
      </c>
      <c r="AB39" s="1067"/>
      <c r="AC39" s="1067"/>
      <c r="AD39" s="1067"/>
      <c r="AE39" s="1068"/>
      <c r="AF39" s="1063">
        <v>220</v>
      </c>
      <c r="AG39" s="1064"/>
      <c r="AH39" s="1064"/>
      <c r="AI39" s="1064"/>
      <c r="AJ39" s="1065"/>
      <c r="AK39" s="1008" t="s">
        <v>531</v>
      </c>
      <c r="AL39" s="999"/>
      <c r="AM39" s="999"/>
      <c r="AN39" s="999"/>
      <c r="AO39" s="999"/>
      <c r="AP39" s="999" t="s">
        <v>531</v>
      </c>
      <c r="AQ39" s="999"/>
      <c r="AR39" s="999"/>
      <c r="AS39" s="999"/>
      <c r="AT39" s="999"/>
      <c r="AU39" s="999" t="s">
        <v>531</v>
      </c>
      <c r="AV39" s="999"/>
      <c r="AW39" s="999"/>
      <c r="AX39" s="999"/>
      <c r="AY39" s="999"/>
      <c r="AZ39" s="1069" t="s">
        <v>531</v>
      </c>
      <c r="BA39" s="1069"/>
      <c r="BB39" s="1069"/>
      <c r="BC39" s="1069"/>
      <c r="BD39" s="1069"/>
      <c r="BE39" s="1000" t="s">
        <v>351</v>
      </c>
      <c r="BF39" s="1000"/>
      <c r="BG39" s="1000"/>
      <c r="BH39" s="1000"/>
      <c r="BI39" s="1001"/>
      <c r="BJ39" s="228"/>
      <c r="BK39" s="228"/>
      <c r="BL39" s="228"/>
      <c r="BM39" s="228"/>
      <c r="BN39" s="228"/>
      <c r="BO39" s="237"/>
      <c r="BP39" s="237"/>
      <c r="BQ39" s="234">
        <v>33</v>
      </c>
      <c r="BR39" s="235"/>
      <c r="BS39" s="1020"/>
      <c r="BT39" s="1021"/>
      <c r="BU39" s="1021"/>
      <c r="BV39" s="1021"/>
      <c r="BW39" s="1021"/>
      <c r="BX39" s="1021"/>
      <c r="BY39" s="1021"/>
      <c r="BZ39" s="1021"/>
      <c r="CA39" s="1021"/>
      <c r="CB39" s="1021"/>
      <c r="CC39" s="1021"/>
      <c r="CD39" s="1021"/>
      <c r="CE39" s="1021"/>
      <c r="CF39" s="1021"/>
      <c r="CG39" s="1042"/>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226"/>
    </row>
    <row r="40" spans="1:131" ht="26.25" customHeight="1" x14ac:dyDescent="0.15">
      <c r="A40" s="234">
        <v>13</v>
      </c>
      <c r="B40" s="1058"/>
      <c r="C40" s="1059"/>
      <c r="D40" s="1059"/>
      <c r="E40" s="1059"/>
      <c r="F40" s="1059"/>
      <c r="G40" s="1059"/>
      <c r="H40" s="1059"/>
      <c r="I40" s="1059"/>
      <c r="J40" s="1059"/>
      <c r="K40" s="1059"/>
      <c r="L40" s="1059"/>
      <c r="M40" s="1059"/>
      <c r="N40" s="1059"/>
      <c r="O40" s="1059"/>
      <c r="P40" s="1060"/>
      <c r="Q40" s="1066"/>
      <c r="R40" s="1067"/>
      <c r="S40" s="1067"/>
      <c r="T40" s="1067"/>
      <c r="U40" s="1067"/>
      <c r="V40" s="1067"/>
      <c r="W40" s="1067"/>
      <c r="X40" s="1067"/>
      <c r="Y40" s="1067"/>
      <c r="Z40" s="1067"/>
      <c r="AA40" s="1067"/>
      <c r="AB40" s="1067"/>
      <c r="AC40" s="1067"/>
      <c r="AD40" s="1067"/>
      <c r="AE40" s="1068"/>
      <c r="AF40" s="1063"/>
      <c r="AG40" s="1064"/>
      <c r="AH40" s="1064"/>
      <c r="AI40" s="1064"/>
      <c r="AJ40" s="1065"/>
      <c r="AK40" s="1008"/>
      <c r="AL40" s="999"/>
      <c r="AM40" s="999"/>
      <c r="AN40" s="999"/>
      <c r="AO40" s="999"/>
      <c r="AP40" s="999"/>
      <c r="AQ40" s="999"/>
      <c r="AR40" s="999"/>
      <c r="AS40" s="999"/>
      <c r="AT40" s="999"/>
      <c r="AU40" s="999"/>
      <c r="AV40" s="999"/>
      <c r="AW40" s="999"/>
      <c r="AX40" s="999"/>
      <c r="AY40" s="999"/>
      <c r="AZ40" s="1069"/>
      <c r="BA40" s="1069"/>
      <c r="BB40" s="1069"/>
      <c r="BC40" s="1069"/>
      <c r="BD40" s="1069"/>
      <c r="BE40" s="1000"/>
      <c r="BF40" s="1000"/>
      <c r="BG40" s="1000"/>
      <c r="BH40" s="1000"/>
      <c r="BI40" s="1001"/>
      <c r="BJ40" s="228"/>
      <c r="BK40" s="228"/>
      <c r="BL40" s="228"/>
      <c r="BM40" s="228"/>
      <c r="BN40" s="228"/>
      <c r="BO40" s="237"/>
      <c r="BP40" s="237"/>
      <c r="BQ40" s="234">
        <v>34</v>
      </c>
      <c r="BR40" s="235"/>
      <c r="BS40" s="1020"/>
      <c r="BT40" s="1021"/>
      <c r="BU40" s="1021"/>
      <c r="BV40" s="1021"/>
      <c r="BW40" s="1021"/>
      <c r="BX40" s="1021"/>
      <c r="BY40" s="1021"/>
      <c r="BZ40" s="1021"/>
      <c r="CA40" s="1021"/>
      <c r="CB40" s="1021"/>
      <c r="CC40" s="1021"/>
      <c r="CD40" s="1021"/>
      <c r="CE40" s="1021"/>
      <c r="CF40" s="1021"/>
      <c r="CG40" s="1042"/>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226"/>
    </row>
    <row r="41" spans="1:131" ht="26.25" customHeight="1" x14ac:dyDescent="0.15">
      <c r="A41" s="234">
        <v>14</v>
      </c>
      <c r="B41" s="1058"/>
      <c r="C41" s="1059"/>
      <c r="D41" s="1059"/>
      <c r="E41" s="1059"/>
      <c r="F41" s="1059"/>
      <c r="G41" s="1059"/>
      <c r="H41" s="1059"/>
      <c r="I41" s="1059"/>
      <c r="J41" s="1059"/>
      <c r="K41" s="1059"/>
      <c r="L41" s="1059"/>
      <c r="M41" s="1059"/>
      <c r="N41" s="1059"/>
      <c r="O41" s="1059"/>
      <c r="P41" s="1060"/>
      <c r="Q41" s="1066"/>
      <c r="R41" s="1067"/>
      <c r="S41" s="1067"/>
      <c r="T41" s="1067"/>
      <c r="U41" s="1067"/>
      <c r="V41" s="1067"/>
      <c r="W41" s="1067"/>
      <c r="X41" s="1067"/>
      <c r="Y41" s="1067"/>
      <c r="Z41" s="1067"/>
      <c r="AA41" s="1067"/>
      <c r="AB41" s="1067"/>
      <c r="AC41" s="1067"/>
      <c r="AD41" s="1067"/>
      <c r="AE41" s="1068"/>
      <c r="AF41" s="1063"/>
      <c r="AG41" s="1064"/>
      <c r="AH41" s="1064"/>
      <c r="AI41" s="1064"/>
      <c r="AJ41" s="1065"/>
      <c r="AK41" s="1008"/>
      <c r="AL41" s="999"/>
      <c r="AM41" s="999"/>
      <c r="AN41" s="999"/>
      <c r="AO41" s="999"/>
      <c r="AP41" s="999"/>
      <c r="AQ41" s="999"/>
      <c r="AR41" s="999"/>
      <c r="AS41" s="999"/>
      <c r="AT41" s="999"/>
      <c r="AU41" s="999"/>
      <c r="AV41" s="999"/>
      <c r="AW41" s="999"/>
      <c r="AX41" s="999"/>
      <c r="AY41" s="999"/>
      <c r="AZ41" s="1069"/>
      <c r="BA41" s="1069"/>
      <c r="BB41" s="1069"/>
      <c r="BC41" s="1069"/>
      <c r="BD41" s="1069"/>
      <c r="BE41" s="1000"/>
      <c r="BF41" s="1000"/>
      <c r="BG41" s="1000"/>
      <c r="BH41" s="1000"/>
      <c r="BI41" s="1001"/>
      <c r="BJ41" s="228"/>
      <c r="BK41" s="228"/>
      <c r="BL41" s="228"/>
      <c r="BM41" s="228"/>
      <c r="BN41" s="228"/>
      <c r="BO41" s="237"/>
      <c r="BP41" s="237"/>
      <c r="BQ41" s="234">
        <v>35</v>
      </c>
      <c r="BR41" s="235"/>
      <c r="BS41" s="1020"/>
      <c r="BT41" s="1021"/>
      <c r="BU41" s="1021"/>
      <c r="BV41" s="1021"/>
      <c r="BW41" s="1021"/>
      <c r="BX41" s="1021"/>
      <c r="BY41" s="1021"/>
      <c r="BZ41" s="1021"/>
      <c r="CA41" s="1021"/>
      <c r="CB41" s="1021"/>
      <c r="CC41" s="1021"/>
      <c r="CD41" s="1021"/>
      <c r="CE41" s="1021"/>
      <c r="CF41" s="1021"/>
      <c r="CG41" s="1042"/>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226"/>
    </row>
    <row r="42" spans="1:131" ht="26.25" customHeight="1" x14ac:dyDescent="0.15">
      <c r="A42" s="234">
        <v>15</v>
      </c>
      <c r="B42" s="1058"/>
      <c r="C42" s="1059"/>
      <c r="D42" s="1059"/>
      <c r="E42" s="1059"/>
      <c r="F42" s="1059"/>
      <c r="G42" s="1059"/>
      <c r="H42" s="1059"/>
      <c r="I42" s="1059"/>
      <c r="J42" s="1059"/>
      <c r="K42" s="1059"/>
      <c r="L42" s="1059"/>
      <c r="M42" s="1059"/>
      <c r="N42" s="1059"/>
      <c r="O42" s="1059"/>
      <c r="P42" s="1060"/>
      <c r="Q42" s="1066"/>
      <c r="R42" s="1067"/>
      <c r="S42" s="1067"/>
      <c r="T42" s="1067"/>
      <c r="U42" s="1067"/>
      <c r="V42" s="1067"/>
      <c r="W42" s="1067"/>
      <c r="X42" s="1067"/>
      <c r="Y42" s="1067"/>
      <c r="Z42" s="1067"/>
      <c r="AA42" s="1067"/>
      <c r="AB42" s="1067"/>
      <c r="AC42" s="1067"/>
      <c r="AD42" s="1067"/>
      <c r="AE42" s="1068"/>
      <c r="AF42" s="1063"/>
      <c r="AG42" s="1064"/>
      <c r="AH42" s="1064"/>
      <c r="AI42" s="1064"/>
      <c r="AJ42" s="1065"/>
      <c r="AK42" s="1008"/>
      <c r="AL42" s="999"/>
      <c r="AM42" s="999"/>
      <c r="AN42" s="999"/>
      <c r="AO42" s="999"/>
      <c r="AP42" s="999"/>
      <c r="AQ42" s="999"/>
      <c r="AR42" s="999"/>
      <c r="AS42" s="999"/>
      <c r="AT42" s="999"/>
      <c r="AU42" s="999"/>
      <c r="AV42" s="999"/>
      <c r="AW42" s="999"/>
      <c r="AX42" s="999"/>
      <c r="AY42" s="999"/>
      <c r="AZ42" s="1069"/>
      <c r="BA42" s="1069"/>
      <c r="BB42" s="1069"/>
      <c r="BC42" s="1069"/>
      <c r="BD42" s="1069"/>
      <c r="BE42" s="1000"/>
      <c r="BF42" s="1000"/>
      <c r="BG42" s="1000"/>
      <c r="BH42" s="1000"/>
      <c r="BI42" s="1001"/>
      <c r="BJ42" s="228"/>
      <c r="BK42" s="228"/>
      <c r="BL42" s="228"/>
      <c r="BM42" s="228"/>
      <c r="BN42" s="228"/>
      <c r="BO42" s="237"/>
      <c r="BP42" s="237"/>
      <c r="BQ42" s="234">
        <v>36</v>
      </c>
      <c r="BR42" s="235"/>
      <c r="BS42" s="1020"/>
      <c r="BT42" s="1021"/>
      <c r="BU42" s="1021"/>
      <c r="BV42" s="1021"/>
      <c r="BW42" s="1021"/>
      <c r="BX42" s="1021"/>
      <c r="BY42" s="1021"/>
      <c r="BZ42" s="1021"/>
      <c r="CA42" s="1021"/>
      <c r="CB42" s="1021"/>
      <c r="CC42" s="1021"/>
      <c r="CD42" s="1021"/>
      <c r="CE42" s="1021"/>
      <c r="CF42" s="1021"/>
      <c r="CG42" s="1042"/>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226"/>
    </row>
    <row r="43" spans="1:131" ht="26.25" customHeight="1" x14ac:dyDescent="0.15">
      <c r="A43" s="234">
        <v>16</v>
      </c>
      <c r="B43" s="1058"/>
      <c r="C43" s="1059"/>
      <c r="D43" s="1059"/>
      <c r="E43" s="1059"/>
      <c r="F43" s="1059"/>
      <c r="G43" s="1059"/>
      <c r="H43" s="1059"/>
      <c r="I43" s="1059"/>
      <c r="J43" s="1059"/>
      <c r="K43" s="1059"/>
      <c r="L43" s="1059"/>
      <c r="M43" s="1059"/>
      <c r="N43" s="1059"/>
      <c r="O43" s="1059"/>
      <c r="P43" s="1060"/>
      <c r="Q43" s="1066"/>
      <c r="R43" s="1067"/>
      <c r="S43" s="1067"/>
      <c r="T43" s="1067"/>
      <c r="U43" s="1067"/>
      <c r="V43" s="1067"/>
      <c r="W43" s="1067"/>
      <c r="X43" s="1067"/>
      <c r="Y43" s="1067"/>
      <c r="Z43" s="1067"/>
      <c r="AA43" s="1067"/>
      <c r="AB43" s="1067"/>
      <c r="AC43" s="1067"/>
      <c r="AD43" s="1067"/>
      <c r="AE43" s="1068"/>
      <c r="AF43" s="1063"/>
      <c r="AG43" s="1064"/>
      <c r="AH43" s="1064"/>
      <c r="AI43" s="1064"/>
      <c r="AJ43" s="1065"/>
      <c r="AK43" s="1008"/>
      <c r="AL43" s="999"/>
      <c r="AM43" s="999"/>
      <c r="AN43" s="999"/>
      <c r="AO43" s="999"/>
      <c r="AP43" s="999"/>
      <c r="AQ43" s="999"/>
      <c r="AR43" s="999"/>
      <c r="AS43" s="999"/>
      <c r="AT43" s="999"/>
      <c r="AU43" s="999"/>
      <c r="AV43" s="999"/>
      <c r="AW43" s="999"/>
      <c r="AX43" s="999"/>
      <c r="AY43" s="999"/>
      <c r="AZ43" s="1069"/>
      <c r="BA43" s="1069"/>
      <c r="BB43" s="1069"/>
      <c r="BC43" s="1069"/>
      <c r="BD43" s="1069"/>
      <c r="BE43" s="1000"/>
      <c r="BF43" s="1000"/>
      <c r="BG43" s="1000"/>
      <c r="BH43" s="1000"/>
      <c r="BI43" s="1001"/>
      <c r="BJ43" s="228"/>
      <c r="BK43" s="228"/>
      <c r="BL43" s="228"/>
      <c r="BM43" s="228"/>
      <c r="BN43" s="228"/>
      <c r="BO43" s="237"/>
      <c r="BP43" s="237"/>
      <c r="BQ43" s="234">
        <v>37</v>
      </c>
      <c r="BR43" s="235"/>
      <c r="BS43" s="1020"/>
      <c r="BT43" s="1021"/>
      <c r="BU43" s="1021"/>
      <c r="BV43" s="1021"/>
      <c r="BW43" s="1021"/>
      <c r="BX43" s="1021"/>
      <c r="BY43" s="1021"/>
      <c r="BZ43" s="1021"/>
      <c r="CA43" s="1021"/>
      <c r="CB43" s="1021"/>
      <c r="CC43" s="1021"/>
      <c r="CD43" s="1021"/>
      <c r="CE43" s="1021"/>
      <c r="CF43" s="1021"/>
      <c r="CG43" s="1042"/>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226"/>
    </row>
    <row r="44" spans="1:131" ht="26.25" customHeight="1" x14ac:dyDescent="0.15">
      <c r="A44" s="234">
        <v>17</v>
      </c>
      <c r="B44" s="1058"/>
      <c r="C44" s="1059"/>
      <c r="D44" s="1059"/>
      <c r="E44" s="1059"/>
      <c r="F44" s="1059"/>
      <c r="G44" s="1059"/>
      <c r="H44" s="1059"/>
      <c r="I44" s="1059"/>
      <c r="J44" s="1059"/>
      <c r="K44" s="1059"/>
      <c r="L44" s="1059"/>
      <c r="M44" s="1059"/>
      <c r="N44" s="1059"/>
      <c r="O44" s="1059"/>
      <c r="P44" s="1060"/>
      <c r="Q44" s="1066"/>
      <c r="R44" s="1067"/>
      <c r="S44" s="1067"/>
      <c r="T44" s="1067"/>
      <c r="U44" s="1067"/>
      <c r="V44" s="1067"/>
      <c r="W44" s="1067"/>
      <c r="X44" s="1067"/>
      <c r="Y44" s="1067"/>
      <c r="Z44" s="1067"/>
      <c r="AA44" s="1067"/>
      <c r="AB44" s="1067"/>
      <c r="AC44" s="1067"/>
      <c r="AD44" s="1067"/>
      <c r="AE44" s="1068"/>
      <c r="AF44" s="1063"/>
      <c r="AG44" s="1064"/>
      <c r="AH44" s="1064"/>
      <c r="AI44" s="1064"/>
      <c r="AJ44" s="1065"/>
      <c r="AK44" s="1008"/>
      <c r="AL44" s="999"/>
      <c r="AM44" s="999"/>
      <c r="AN44" s="999"/>
      <c r="AO44" s="999"/>
      <c r="AP44" s="999"/>
      <c r="AQ44" s="999"/>
      <c r="AR44" s="999"/>
      <c r="AS44" s="999"/>
      <c r="AT44" s="999"/>
      <c r="AU44" s="999"/>
      <c r="AV44" s="999"/>
      <c r="AW44" s="999"/>
      <c r="AX44" s="999"/>
      <c r="AY44" s="999"/>
      <c r="AZ44" s="1069"/>
      <c r="BA44" s="1069"/>
      <c r="BB44" s="1069"/>
      <c r="BC44" s="1069"/>
      <c r="BD44" s="1069"/>
      <c r="BE44" s="1000"/>
      <c r="BF44" s="1000"/>
      <c r="BG44" s="1000"/>
      <c r="BH44" s="1000"/>
      <c r="BI44" s="1001"/>
      <c r="BJ44" s="228"/>
      <c r="BK44" s="228"/>
      <c r="BL44" s="228"/>
      <c r="BM44" s="228"/>
      <c r="BN44" s="228"/>
      <c r="BO44" s="237"/>
      <c r="BP44" s="237"/>
      <c r="BQ44" s="234">
        <v>38</v>
      </c>
      <c r="BR44" s="235"/>
      <c r="BS44" s="1020"/>
      <c r="BT44" s="1021"/>
      <c r="BU44" s="1021"/>
      <c r="BV44" s="1021"/>
      <c r="BW44" s="1021"/>
      <c r="BX44" s="1021"/>
      <c r="BY44" s="1021"/>
      <c r="BZ44" s="1021"/>
      <c r="CA44" s="1021"/>
      <c r="CB44" s="1021"/>
      <c r="CC44" s="1021"/>
      <c r="CD44" s="1021"/>
      <c r="CE44" s="1021"/>
      <c r="CF44" s="1021"/>
      <c r="CG44" s="1042"/>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226"/>
    </row>
    <row r="45" spans="1:131" ht="26.25" customHeight="1" x14ac:dyDescent="0.15">
      <c r="A45" s="234">
        <v>18</v>
      </c>
      <c r="B45" s="1058"/>
      <c r="C45" s="1059"/>
      <c r="D45" s="1059"/>
      <c r="E45" s="1059"/>
      <c r="F45" s="1059"/>
      <c r="G45" s="1059"/>
      <c r="H45" s="1059"/>
      <c r="I45" s="1059"/>
      <c r="J45" s="1059"/>
      <c r="K45" s="1059"/>
      <c r="L45" s="1059"/>
      <c r="M45" s="1059"/>
      <c r="N45" s="1059"/>
      <c r="O45" s="1059"/>
      <c r="P45" s="1060"/>
      <c r="Q45" s="1066"/>
      <c r="R45" s="1067"/>
      <c r="S45" s="1067"/>
      <c r="T45" s="1067"/>
      <c r="U45" s="1067"/>
      <c r="V45" s="1067"/>
      <c r="W45" s="1067"/>
      <c r="X45" s="1067"/>
      <c r="Y45" s="1067"/>
      <c r="Z45" s="1067"/>
      <c r="AA45" s="1067"/>
      <c r="AB45" s="1067"/>
      <c r="AC45" s="1067"/>
      <c r="AD45" s="1067"/>
      <c r="AE45" s="1068"/>
      <c r="AF45" s="1063"/>
      <c r="AG45" s="1064"/>
      <c r="AH45" s="1064"/>
      <c r="AI45" s="1064"/>
      <c r="AJ45" s="1065"/>
      <c r="AK45" s="1008"/>
      <c r="AL45" s="999"/>
      <c r="AM45" s="999"/>
      <c r="AN45" s="999"/>
      <c r="AO45" s="999"/>
      <c r="AP45" s="999"/>
      <c r="AQ45" s="999"/>
      <c r="AR45" s="999"/>
      <c r="AS45" s="999"/>
      <c r="AT45" s="999"/>
      <c r="AU45" s="999"/>
      <c r="AV45" s="999"/>
      <c r="AW45" s="999"/>
      <c r="AX45" s="999"/>
      <c r="AY45" s="999"/>
      <c r="AZ45" s="1069"/>
      <c r="BA45" s="1069"/>
      <c r="BB45" s="1069"/>
      <c r="BC45" s="1069"/>
      <c r="BD45" s="1069"/>
      <c r="BE45" s="1000"/>
      <c r="BF45" s="1000"/>
      <c r="BG45" s="1000"/>
      <c r="BH45" s="1000"/>
      <c r="BI45" s="1001"/>
      <c r="BJ45" s="228"/>
      <c r="BK45" s="228"/>
      <c r="BL45" s="228"/>
      <c r="BM45" s="228"/>
      <c r="BN45" s="228"/>
      <c r="BO45" s="237"/>
      <c r="BP45" s="237"/>
      <c r="BQ45" s="234">
        <v>39</v>
      </c>
      <c r="BR45" s="235"/>
      <c r="BS45" s="1020"/>
      <c r="BT45" s="1021"/>
      <c r="BU45" s="1021"/>
      <c r="BV45" s="1021"/>
      <c r="BW45" s="1021"/>
      <c r="BX45" s="1021"/>
      <c r="BY45" s="1021"/>
      <c r="BZ45" s="1021"/>
      <c r="CA45" s="1021"/>
      <c r="CB45" s="1021"/>
      <c r="CC45" s="1021"/>
      <c r="CD45" s="1021"/>
      <c r="CE45" s="1021"/>
      <c r="CF45" s="1021"/>
      <c r="CG45" s="1042"/>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226"/>
    </row>
    <row r="46" spans="1:131" ht="26.25" customHeight="1" x14ac:dyDescent="0.15">
      <c r="A46" s="234">
        <v>19</v>
      </c>
      <c r="B46" s="1058"/>
      <c r="C46" s="1059"/>
      <c r="D46" s="1059"/>
      <c r="E46" s="1059"/>
      <c r="F46" s="1059"/>
      <c r="G46" s="1059"/>
      <c r="H46" s="1059"/>
      <c r="I46" s="1059"/>
      <c r="J46" s="1059"/>
      <c r="K46" s="1059"/>
      <c r="L46" s="1059"/>
      <c r="M46" s="1059"/>
      <c r="N46" s="1059"/>
      <c r="O46" s="1059"/>
      <c r="P46" s="1060"/>
      <c r="Q46" s="1066"/>
      <c r="R46" s="1067"/>
      <c r="S46" s="1067"/>
      <c r="T46" s="1067"/>
      <c r="U46" s="1067"/>
      <c r="V46" s="1067"/>
      <c r="W46" s="1067"/>
      <c r="X46" s="1067"/>
      <c r="Y46" s="1067"/>
      <c r="Z46" s="1067"/>
      <c r="AA46" s="1067"/>
      <c r="AB46" s="1067"/>
      <c r="AC46" s="1067"/>
      <c r="AD46" s="1067"/>
      <c r="AE46" s="1068"/>
      <c r="AF46" s="1063"/>
      <c r="AG46" s="1064"/>
      <c r="AH46" s="1064"/>
      <c r="AI46" s="1064"/>
      <c r="AJ46" s="1065"/>
      <c r="AK46" s="1008"/>
      <c r="AL46" s="999"/>
      <c r="AM46" s="999"/>
      <c r="AN46" s="999"/>
      <c r="AO46" s="999"/>
      <c r="AP46" s="999"/>
      <c r="AQ46" s="999"/>
      <c r="AR46" s="999"/>
      <c r="AS46" s="999"/>
      <c r="AT46" s="999"/>
      <c r="AU46" s="999"/>
      <c r="AV46" s="999"/>
      <c r="AW46" s="999"/>
      <c r="AX46" s="999"/>
      <c r="AY46" s="999"/>
      <c r="AZ46" s="1069"/>
      <c r="BA46" s="1069"/>
      <c r="BB46" s="1069"/>
      <c r="BC46" s="1069"/>
      <c r="BD46" s="1069"/>
      <c r="BE46" s="1000"/>
      <c r="BF46" s="1000"/>
      <c r="BG46" s="1000"/>
      <c r="BH46" s="1000"/>
      <c r="BI46" s="1001"/>
      <c r="BJ46" s="228"/>
      <c r="BK46" s="228"/>
      <c r="BL46" s="228"/>
      <c r="BM46" s="228"/>
      <c r="BN46" s="228"/>
      <c r="BO46" s="237"/>
      <c r="BP46" s="237"/>
      <c r="BQ46" s="234">
        <v>40</v>
      </c>
      <c r="BR46" s="235"/>
      <c r="BS46" s="1020"/>
      <c r="BT46" s="1021"/>
      <c r="BU46" s="1021"/>
      <c r="BV46" s="1021"/>
      <c r="BW46" s="1021"/>
      <c r="BX46" s="1021"/>
      <c r="BY46" s="1021"/>
      <c r="BZ46" s="1021"/>
      <c r="CA46" s="1021"/>
      <c r="CB46" s="1021"/>
      <c r="CC46" s="1021"/>
      <c r="CD46" s="1021"/>
      <c r="CE46" s="1021"/>
      <c r="CF46" s="1021"/>
      <c r="CG46" s="1042"/>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226"/>
    </row>
    <row r="47" spans="1:131" ht="26.25" customHeight="1" x14ac:dyDescent="0.15">
      <c r="A47" s="234">
        <v>20</v>
      </c>
      <c r="B47" s="1058"/>
      <c r="C47" s="1059"/>
      <c r="D47" s="1059"/>
      <c r="E47" s="1059"/>
      <c r="F47" s="1059"/>
      <c r="G47" s="1059"/>
      <c r="H47" s="1059"/>
      <c r="I47" s="1059"/>
      <c r="J47" s="1059"/>
      <c r="K47" s="1059"/>
      <c r="L47" s="1059"/>
      <c r="M47" s="1059"/>
      <c r="N47" s="1059"/>
      <c r="O47" s="1059"/>
      <c r="P47" s="1060"/>
      <c r="Q47" s="1066"/>
      <c r="R47" s="1067"/>
      <c r="S47" s="1067"/>
      <c r="T47" s="1067"/>
      <c r="U47" s="1067"/>
      <c r="V47" s="1067"/>
      <c r="W47" s="1067"/>
      <c r="X47" s="1067"/>
      <c r="Y47" s="1067"/>
      <c r="Z47" s="1067"/>
      <c r="AA47" s="1067"/>
      <c r="AB47" s="1067"/>
      <c r="AC47" s="1067"/>
      <c r="AD47" s="1067"/>
      <c r="AE47" s="1068"/>
      <c r="AF47" s="1063"/>
      <c r="AG47" s="1064"/>
      <c r="AH47" s="1064"/>
      <c r="AI47" s="1064"/>
      <c r="AJ47" s="1065"/>
      <c r="AK47" s="1008"/>
      <c r="AL47" s="999"/>
      <c r="AM47" s="999"/>
      <c r="AN47" s="999"/>
      <c r="AO47" s="999"/>
      <c r="AP47" s="999"/>
      <c r="AQ47" s="999"/>
      <c r="AR47" s="999"/>
      <c r="AS47" s="999"/>
      <c r="AT47" s="999"/>
      <c r="AU47" s="999"/>
      <c r="AV47" s="999"/>
      <c r="AW47" s="999"/>
      <c r="AX47" s="999"/>
      <c r="AY47" s="999"/>
      <c r="AZ47" s="1069"/>
      <c r="BA47" s="1069"/>
      <c r="BB47" s="1069"/>
      <c r="BC47" s="1069"/>
      <c r="BD47" s="1069"/>
      <c r="BE47" s="1000"/>
      <c r="BF47" s="1000"/>
      <c r="BG47" s="1000"/>
      <c r="BH47" s="1000"/>
      <c r="BI47" s="1001"/>
      <c r="BJ47" s="228"/>
      <c r="BK47" s="228"/>
      <c r="BL47" s="228"/>
      <c r="BM47" s="228"/>
      <c r="BN47" s="228"/>
      <c r="BO47" s="237"/>
      <c r="BP47" s="237"/>
      <c r="BQ47" s="234">
        <v>41</v>
      </c>
      <c r="BR47" s="235"/>
      <c r="BS47" s="1020"/>
      <c r="BT47" s="1021"/>
      <c r="BU47" s="1021"/>
      <c r="BV47" s="1021"/>
      <c r="BW47" s="1021"/>
      <c r="BX47" s="1021"/>
      <c r="BY47" s="1021"/>
      <c r="BZ47" s="1021"/>
      <c r="CA47" s="1021"/>
      <c r="CB47" s="1021"/>
      <c r="CC47" s="1021"/>
      <c r="CD47" s="1021"/>
      <c r="CE47" s="1021"/>
      <c r="CF47" s="1021"/>
      <c r="CG47" s="1042"/>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226"/>
    </row>
    <row r="48" spans="1:131" ht="26.25" customHeight="1" x14ac:dyDescent="0.15">
      <c r="A48" s="234">
        <v>21</v>
      </c>
      <c r="B48" s="1058"/>
      <c r="C48" s="1059"/>
      <c r="D48" s="1059"/>
      <c r="E48" s="1059"/>
      <c r="F48" s="1059"/>
      <c r="G48" s="1059"/>
      <c r="H48" s="1059"/>
      <c r="I48" s="1059"/>
      <c r="J48" s="1059"/>
      <c r="K48" s="1059"/>
      <c r="L48" s="1059"/>
      <c r="M48" s="1059"/>
      <c r="N48" s="1059"/>
      <c r="O48" s="1059"/>
      <c r="P48" s="1060"/>
      <c r="Q48" s="1066"/>
      <c r="R48" s="1067"/>
      <c r="S48" s="1067"/>
      <c r="T48" s="1067"/>
      <c r="U48" s="1067"/>
      <c r="V48" s="1067"/>
      <c r="W48" s="1067"/>
      <c r="X48" s="1067"/>
      <c r="Y48" s="1067"/>
      <c r="Z48" s="1067"/>
      <c r="AA48" s="1067"/>
      <c r="AB48" s="1067"/>
      <c r="AC48" s="1067"/>
      <c r="AD48" s="1067"/>
      <c r="AE48" s="1068"/>
      <c r="AF48" s="1063"/>
      <c r="AG48" s="1064"/>
      <c r="AH48" s="1064"/>
      <c r="AI48" s="1064"/>
      <c r="AJ48" s="1065"/>
      <c r="AK48" s="1008"/>
      <c r="AL48" s="999"/>
      <c r="AM48" s="999"/>
      <c r="AN48" s="999"/>
      <c r="AO48" s="999"/>
      <c r="AP48" s="999"/>
      <c r="AQ48" s="999"/>
      <c r="AR48" s="999"/>
      <c r="AS48" s="999"/>
      <c r="AT48" s="999"/>
      <c r="AU48" s="999"/>
      <c r="AV48" s="999"/>
      <c r="AW48" s="999"/>
      <c r="AX48" s="999"/>
      <c r="AY48" s="999"/>
      <c r="AZ48" s="1069"/>
      <c r="BA48" s="1069"/>
      <c r="BB48" s="1069"/>
      <c r="BC48" s="1069"/>
      <c r="BD48" s="1069"/>
      <c r="BE48" s="1000"/>
      <c r="BF48" s="1000"/>
      <c r="BG48" s="1000"/>
      <c r="BH48" s="1000"/>
      <c r="BI48" s="1001"/>
      <c r="BJ48" s="228"/>
      <c r="BK48" s="228"/>
      <c r="BL48" s="228"/>
      <c r="BM48" s="228"/>
      <c r="BN48" s="228"/>
      <c r="BO48" s="237"/>
      <c r="BP48" s="237"/>
      <c r="BQ48" s="234">
        <v>42</v>
      </c>
      <c r="BR48" s="235"/>
      <c r="BS48" s="1020"/>
      <c r="BT48" s="1021"/>
      <c r="BU48" s="1021"/>
      <c r="BV48" s="1021"/>
      <c r="BW48" s="1021"/>
      <c r="BX48" s="1021"/>
      <c r="BY48" s="1021"/>
      <c r="BZ48" s="1021"/>
      <c r="CA48" s="1021"/>
      <c r="CB48" s="1021"/>
      <c r="CC48" s="1021"/>
      <c r="CD48" s="1021"/>
      <c r="CE48" s="1021"/>
      <c r="CF48" s="1021"/>
      <c r="CG48" s="1042"/>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226"/>
    </row>
    <row r="49" spans="1:131" ht="26.25" customHeight="1" x14ac:dyDescent="0.15">
      <c r="A49" s="234">
        <v>22</v>
      </c>
      <c r="B49" s="1058"/>
      <c r="C49" s="1059"/>
      <c r="D49" s="1059"/>
      <c r="E49" s="1059"/>
      <c r="F49" s="1059"/>
      <c r="G49" s="1059"/>
      <c r="H49" s="1059"/>
      <c r="I49" s="1059"/>
      <c r="J49" s="1059"/>
      <c r="K49" s="1059"/>
      <c r="L49" s="1059"/>
      <c r="M49" s="1059"/>
      <c r="N49" s="1059"/>
      <c r="O49" s="1059"/>
      <c r="P49" s="1060"/>
      <c r="Q49" s="1066"/>
      <c r="R49" s="1067"/>
      <c r="S49" s="1067"/>
      <c r="T49" s="1067"/>
      <c r="U49" s="1067"/>
      <c r="V49" s="1067"/>
      <c r="W49" s="1067"/>
      <c r="X49" s="1067"/>
      <c r="Y49" s="1067"/>
      <c r="Z49" s="1067"/>
      <c r="AA49" s="1067"/>
      <c r="AB49" s="1067"/>
      <c r="AC49" s="1067"/>
      <c r="AD49" s="1067"/>
      <c r="AE49" s="1068"/>
      <c r="AF49" s="1063"/>
      <c r="AG49" s="1064"/>
      <c r="AH49" s="1064"/>
      <c r="AI49" s="1064"/>
      <c r="AJ49" s="1065"/>
      <c r="AK49" s="1008"/>
      <c r="AL49" s="999"/>
      <c r="AM49" s="999"/>
      <c r="AN49" s="999"/>
      <c r="AO49" s="999"/>
      <c r="AP49" s="999"/>
      <c r="AQ49" s="999"/>
      <c r="AR49" s="999"/>
      <c r="AS49" s="999"/>
      <c r="AT49" s="999"/>
      <c r="AU49" s="999"/>
      <c r="AV49" s="999"/>
      <c r="AW49" s="999"/>
      <c r="AX49" s="999"/>
      <c r="AY49" s="999"/>
      <c r="AZ49" s="1069"/>
      <c r="BA49" s="1069"/>
      <c r="BB49" s="1069"/>
      <c r="BC49" s="1069"/>
      <c r="BD49" s="1069"/>
      <c r="BE49" s="1000"/>
      <c r="BF49" s="1000"/>
      <c r="BG49" s="1000"/>
      <c r="BH49" s="1000"/>
      <c r="BI49" s="1001"/>
      <c r="BJ49" s="228"/>
      <c r="BK49" s="228"/>
      <c r="BL49" s="228"/>
      <c r="BM49" s="228"/>
      <c r="BN49" s="228"/>
      <c r="BO49" s="237"/>
      <c r="BP49" s="237"/>
      <c r="BQ49" s="234">
        <v>43</v>
      </c>
      <c r="BR49" s="235"/>
      <c r="BS49" s="1020"/>
      <c r="BT49" s="1021"/>
      <c r="BU49" s="1021"/>
      <c r="BV49" s="1021"/>
      <c r="BW49" s="1021"/>
      <c r="BX49" s="1021"/>
      <c r="BY49" s="1021"/>
      <c r="BZ49" s="1021"/>
      <c r="CA49" s="1021"/>
      <c r="CB49" s="1021"/>
      <c r="CC49" s="1021"/>
      <c r="CD49" s="1021"/>
      <c r="CE49" s="1021"/>
      <c r="CF49" s="1021"/>
      <c r="CG49" s="1042"/>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226"/>
    </row>
    <row r="50" spans="1:131" ht="26.25" customHeight="1" x14ac:dyDescent="0.15">
      <c r="A50" s="234">
        <v>23</v>
      </c>
      <c r="B50" s="1058"/>
      <c r="C50" s="1059"/>
      <c r="D50" s="1059"/>
      <c r="E50" s="1059"/>
      <c r="F50" s="1059"/>
      <c r="G50" s="1059"/>
      <c r="H50" s="1059"/>
      <c r="I50" s="1059"/>
      <c r="J50" s="1059"/>
      <c r="K50" s="1059"/>
      <c r="L50" s="1059"/>
      <c r="M50" s="1059"/>
      <c r="N50" s="1059"/>
      <c r="O50" s="1059"/>
      <c r="P50" s="1060"/>
      <c r="Q50" s="1061"/>
      <c r="R50" s="1053"/>
      <c r="S50" s="1053"/>
      <c r="T50" s="1053"/>
      <c r="U50" s="1053"/>
      <c r="V50" s="1053"/>
      <c r="W50" s="1053"/>
      <c r="X50" s="1053"/>
      <c r="Y50" s="1053"/>
      <c r="Z50" s="1053"/>
      <c r="AA50" s="1053"/>
      <c r="AB50" s="1053"/>
      <c r="AC50" s="1053"/>
      <c r="AD50" s="1053"/>
      <c r="AE50" s="1062"/>
      <c r="AF50" s="1063"/>
      <c r="AG50" s="1064"/>
      <c r="AH50" s="1064"/>
      <c r="AI50" s="1064"/>
      <c r="AJ50" s="1065"/>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00"/>
      <c r="BF50" s="1000"/>
      <c r="BG50" s="1000"/>
      <c r="BH50" s="1000"/>
      <c r="BI50" s="1001"/>
      <c r="BJ50" s="228"/>
      <c r="BK50" s="228"/>
      <c r="BL50" s="228"/>
      <c r="BM50" s="228"/>
      <c r="BN50" s="228"/>
      <c r="BO50" s="237"/>
      <c r="BP50" s="237"/>
      <c r="BQ50" s="234">
        <v>44</v>
      </c>
      <c r="BR50" s="235"/>
      <c r="BS50" s="1020"/>
      <c r="BT50" s="1021"/>
      <c r="BU50" s="1021"/>
      <c r="BV50" s="1021"/>
      <c r="BW50" s="1021"/>
      <c r="BX50" s="1021"/>
      <c r="BY50" s="1021"/>
      <c r="BZ50" s="1021"/>
      <c r="CA50" s="1021"/>
      <c r="CB50" s="1021"/>
      <c r="CC50" s="1021"/>
      <c r="CD50" s="1021"/>
      <c r="CE50" s="1021"/>
      <c r="CF50" s="1021"/>
      <c r="CG50" s="1042"/>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226"/>
    </row>
    <row r="51" spans="1:131" ht="26.25" customHeight="1" x14ac:dyDescent="0.15">
      <c r="A51" s="234">
        <v>24</v>
      </c>
      <c r="B51" s="1058"/>
      <c r="C51" s="1059"/>
      <c r="D51" s="1059"/>
      <c r="E51" s="1059"/>
      <c r="F51" s="1059"/>
      <c r="G51" s="1059"/>
      <c r="H51" s="1059"/>
      <c r="I51" s="1059"/>
      <c r="J51" s="1059"/>
      <c r="K51" s="1059"/>
      <c r="L51" s="1059"/>
      <c r="M51" s="1059"/>
      <c r="N51" s="1059"/>
      <c r="O51" s="1059"/>
      <c r="P51" s="1060"/>
      <c r="Q51" s="1061"/>
      <c r="R51" s="1053"/>
      <c r="S51" s="1053"/>
      <c r="T51" s="1053"/>
      <c r="U51" s="1053"/>
      <c r="V51" s="1053"/>
      <c r="W51" s="1053"/>
      <c r="X51" s="1053"/>
      <c r="Y51" s="1053"/>
      <c r="Z51" s="1053"/>
      <c r="AA51" s="1053"/>
      <c r="AB51" s="1053"/>
      <c r="AC51" s="1053"/>
      <c r="AD51" s="1053"/>
      <c r="AE51" s="1062"/>
      <c r="AF51" s="1063"/>
      <c r="AG51" s="1064"/>
      <c r="AH51" s="1064"/>
      <c r="AI51" s="1064"/>
      <c r="AJ51" s="1065"/>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00"/>
      <c r="BF51" s="1000"/>
      <c r="BG51" s="1000"/>
      <c r="BH51" s="1000"/>
      <c r="BI51" s="1001"/>
      <c r="BJ51" s="228"/>
      <c r="BK51" s="228"/>
      <c r="BL51" s="228"/>
      <c r="BM51" s="228"/>
      <c r="BN51" s="228"/>
      <c r="BO51" s="237"/>
      <c r="BP51" s="237"/>
      <c r="BQ51" s="234">
        <v>45</v>
      </c>
      <c r="BR51" s="235"/>
      <c r="BS51" s="1020"/>
      <c r="BT51" s="1021"/>
      <c r="BU51" s="1021"/>
      <c r="BV51" s="1021"/>
      <c r="BW51" s="1021"/>
      <c r="BX51" s="1021"/>
      <c r="BY51" s="1021"/>
      <c r="BZ51" s="1021"/>
      <c r="CA51" s="1021"/>
      <c r="CB51" s="1021"/>
      <c r="CC51" s="1021"/>
      <c r="CD51" s="1021"/>
      <c r="CE51" s="1021"/>
      <c r="CF51" s="1021"/>
      <c r="CG51" s="1042"/>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226"/>
    </row>
    <row r="52" spans="1:131" ht="26.25" customHeight="1" x14ac:dyDescent="0.15">
      <c r="A52" s="234">
        <v>25</v>
      </c>
      <c r="B52" s="1058"/>
      <c r="C52" s="1059"/>
      <c r="D52" s="1059"/>
      <c r="E52" s="1059"/>
      <c r="F52" s="1059"/>
      <c r="G52" s="1059"/>
      <c r="H52" s="1059"/>
      <c r="I52" s="1059"/>
      <c r="J52" s="1059"/>
      <c r="K52" s="1059"/>
      <c r="L52" s="1059"/>
      <c r="M52" s="1059"/>
      <c r="N52" s="1059"/>
      <c r="O52" s="1059"/>
      <c r="P52" s="1060"/>
      <c r="Q52" s="1061"/>
      <c r="R52" s="1053"/>
      <c r="S52" s="1053"/>
      <c r="T52" s="1053"/>
      <c r="U52" s="1053"/>
      <c r="V52" s="1053"/>
      <c r="W52" s="1053"/>
      <c r="X52" s="1053"/>
      <c r="Y52" s="1053"/>
      <c r="Z52" s="1053"/>
      <c r="AA52" s="1053"/>
      <c r="AB52" s="1053"/>
      <c r="AC52" s="1053"/>
      <c r="AD52" s="1053"/>
      <c r="AE52" s="1062"/>
      <c r="AF52" s="1063"/>
      <c r="AG52" s="1064"/>
      <c r="AH52" s="1064"/>
      <c r="AI52" s="1064"/>
      <c r="AJ52" s="1065"/>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00"/>
      <c r="BF52" s="1000"/>
      <c r="BG52" s="1000"/>
      <c r="BH52" s="1000"/>
      <c r="BI52" s="1001"/>
      <c r="BJ52" s="228"/>
      <c r="BK52" s="228"/>
      <c r="BL52" s="228"/>
      <c r="BM52" s="228"/>
      <c r="BN52" s="228"/>
      <c r="BO52" s="237"/>
      <c r="BP52" s="237"/>
      <c r="BQ52" s="234">
        <v>46</v>
      </c>
      <c r="BR52" s="235"/>
      <c r="BS52" s="1020"/>
      <c r="BT52" s="1021"/>
      <c r="BU52" s="1021"/>
      <c r="BV52" s="1021"/>
      <c r="BW52" s="1021"/>
      <c r="BX52" s="1021"/>
      <c r="BY52" s="1021"/>
      <c r="BZ52" s="1021"/>
      <c r="CA52" s="1021"/>
      <c r="CB52" s="1021"/>
      <c r="CC52" s="1021"/>
      <c r="CD52" s="1021"/>
      <c r="CE52" s="1021"/>
      <c r="CF52" s="1021"/>
      <c r="CG52" s="1042"/>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226"/>
    </row>
    <row r="53" spans="1:131" ht="26.25" customHeight="1" x14ac:dyDescent="0.15">
      <c r="A53" s="234">
        <v>26</v>
      </c>
      <c r="B53" s="1058"/>
      <c r="C53" s="1059"/>
      <c r="D53" s="1059"/>
      <c r="E53" s="1059"/>
      <c r="F53" s="1059"/>
      <c r="G53" s="1059"/>
      <c r="H53" s="1059"/>
      <c r="I53" s="1059"/>
      <c r="J53" s="1059"/>
      <c r="K53" s="1059"/>
      <c r="L53" s="1059"/>
      <c r="M53" s="1059"/>
      <c r="N53" s="1059"/>
      <c r="O53" s="1059"/>
      <c r="P53" s="1060"/>
      <c r="Q53" s="1061"/>
      <c r="R53" s="1053"/>
      <c r="S53" s="1053"/>
      <c r="T53" s="1053"/>
      <c r="U53" s="1053"/>
      <c r="V53" s="1053"/>
      <c r="W53" s="1053"/>
      <c r="X53" s="1053"/>
      <c r="Y53" s="1053"/>
      <c r="Z53" s="1053"/>
      <c r="AA53" s="1053"/>
      <c r="AB53" s="1053"/>
      <c r="AC53" s="1053"/>
      <c r="AD53" s="1053"/>
      <c r="AE53" s="1062"/>
      <c r="AF53" s="1063"/>
      <c r="AG53" s="1064"/>
      <c r="AH53" s="1064"/>
      <c r="AI53" s="1064"/>
      <c r="AJ53" s="1065"/>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00"/>
      <c r="BF53" s="1000"/>
      <c r="BG53" s="1000"/>
      <c r="BH53" s="1000"/>
      <c r="BI53" s="1001"/>
      <c r="BJ53" s="228"/>
      <c r="BK53" s="228"/>
      <c r="BL53" s="228"/>
      <c r="BM53" s="228"/>
      <c r="BN53" s="228"/>
      <c r="BO53" s="237"/>
      <c r="BP53" s="237"/>
      <c r="BQ53" s="234">
        <v>47</v>
      </c>
      <c r="BR53" s="235"/>
      <c r="BS53" s="1020"/>
      <c r="BT53" s="1021"/>
      <c r="BU53" s="1021"/>
      <c r="BV53" s="1021"/>
      <c r="BW53" s="1021"/>
      <c r="BX53" s="1021"/>
      <c r="BY53" s="1021"/>
      <c r="BZ53" s="1021"/>
      <c r="CA53" s="1021"/>
      <c r="CB53" s="1021"/>
      <c r="CC53" s="1021"/>
      <c r="CD53" s="1021"/>
      <c r="CE53" s="1021"/>
      <c r="CF53" s="1021"/>
      <c r="CG53" s="1042"/>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226"/>
    </row>
    <row r="54" spans="1:131" ht="26.25" customHeight="1" x14ac:dyDescent="0.15">
      <c r="A54" s="234">
        <v>27</v>
      </c>
      <c r="B54" s="1058"/>
      <c r="C54" s="1059"/>
      <c r="D54" s="1059"/>
      <c r="E54" s="1059"/>
      <c r="F54" s="1059"/>
      <c r="G54" s="1059"/>
      <c r="H54" s="1059"/>
      <c r="I54" s="1059"/>
      <c r="J54" s="1059"/>
      <c r="K54" s="1059"/>
      <c r="L54" s="1059"/>
      <c r="M54" s="1059"/>
      <c r="N54" s="1059"/>
      <c r="O54" s="1059"/>
      <c r="P54" s="1060"/>
      <c r="Q54" s="1061"/>
      <c r="R54" s="1053"/>
      <c r="S54" s="1053"/>
      <c r="T54" s="1053"/>
      <c r="U54" s="1053"/>
      <c r="V54" s="1053"/>
      <c r="W54" s="1053"/>
      <c r="X54" s="1053"/>
      <c r="Y54" s="1053"/>
      <c r="Z54" s="1053"/>
      <c r="AA54" s="1053"/>
      <c r="AB54" s="1053"/>
      <c r="AC54" s="1053"/>
      <c r="AD54" s="1053"/>
      <c r="AE54" s="1062"/>
      <c r="AF54" s="1063"/>
      <c r="AG54" s="1064"/>
      <c r="AH54" s="1064"/>
      <c r="AI54" s="1064"/>
      <c r="AJ54" s="1065"/>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00"/>
      <c r="BF54" s="1000"/>
      <c r="BG54" s="1000"/>
      <c r="BH54" s="1000"/>
      <c r="BI54" s="1001"/>
      <c r="BJ54" s="228"/>
      <c r="BK54" s="228"/>
      <c r="BL54" s="228"/>
      <c r="BM54" s="228"/>
      <c r="BN54" s="228"/>
      <c r="BO54" s="237"/>
      <c r="BP54" s="237"/>
      <c r="BQ54" s="234">
        <v>48</v>
      </c>
      <c r="BR54" s="235"/>
      <c r="BS54" s="1020"/>
      <c r="BT54" s="1021"/>
      <c r="BU54" s="1021"/>
      <c r="BV54" s="1021"/>
      <c r="BW54" s="1021"/>
      <c r="BX54" s="1021"/>
      <c r="BY54" s="1021"/>
      <c r="BZ54" s="1021"/>
      <c r="CA54" s="1021"/>
      <c r="CB54" s="1021"/>
      <c r="CC54" s="1021"/>
      <c r="CD54" s="1021"/>
      <c r="CE54" s="1021"/>
      <c r="CF54" s="1021"/>
      <c r="CG54" s="1042"/>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226"/>
    </row>
    <row r="55" spans="1:131" ht="26.25" customHeight="1" x14ac:dyDescent="0.15">
      <c r="A55" s="234">
        <v>28</v>
      </c>
      <c r="B55" s="1058"/>
      <c r="C55" s="1059"/>
      <c r="D55" s="1059"/>
      <c r="E55" s="1059"/>
      <c r="F55" s="1059"/>
      <c r="G55" s="1059"/>
      <c r="H55" s="1059"/>
      <c r="I55" s="1059"/>
      <c r="J55" s="1059"/>
      <c r="K55" s="1059"/>
      <c r="L55" s="1059"/>
      <c r="M55" s="1059"/>
      <c r="N55" s="1059"/>
      <c r="O55" s="1059"/>
      <c r="P55" s="1060"/>
      <c r="Q55" s="1061"/>
      <c r="R55" s="1053"/>
      <c r="S55" s="1053"/>
      <c r="T55" s="1053"/>
      <c r="U55" s="1053"/>
      <c r="V55" s="1053"/>
      <c r="W55" s="1053"/>
      <c r="X55" s="1053"/>
      <c r="Y55" s="1053"/>
      <c r="Z55" s="1053"/>
      <c r="AA55" s="1053"/>
      <c r="AB55" s="1053"/>
      <c r="AC55" s="1053"/>
      <c r="AD55" s="1053"/>
      <c r="AE55" s="1062"/>
      <c r="AF55" s="1063"/>
      <c r="AG55" s="1064"/>
      <c r="AH55" s="1064"/>
      <c r="AI55" s="1064"/>
      <c r="AJ55" s="1065"/>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00"/>
      <c r="BF55" s="1000"/>
      <c r="BG55" s="1000"/>
      <c r="BH55" s="1000"/>
      <c r="BI55" s="1001"/>
      <c r="BJ55" s="228"/>
      <c r="BK55" s="228"/>
      <c r="BL55" s="228"/>
      <c r="BM55" s="228"/>
      <c r="BN55" s="228"/>
      <c r="BO55" s="237"/>
      <c r="BP55" s="237"/>
      <c r="BQ55" s="234">
        <v>49</v>
      </c>
      <c r="BR55" s="235"/>
      <c r="BS55" s="1020"/>
      <c r="BT55" s="1021"/>
      <c r="BU55" s="1021"/>
      <c r="BV55" s="1021"/>
      <c r="BW55" s="1021"/>
      <c r="BX55" s="1021"/>
      <c r="BY55" s="1021"/>
      <c r="BZ55" s="1021"/>
      <c r="CA55" s="1021"/>
      <c r="CB55" s="1021"/>
      <c r="CC55" s="1021"/>
      <c r="CD55" s="1021"/>
      <c r="CE55" s="1021"/>
      <c r="CF55" s="1021"/>
      <c r="CG55" s="1042"/>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226"/>
    </row>
    <row r="56" spans="1:131" ht="26.25" customHeight="1" x14ac:dyDescent="0.15">
      <c r="A56" s="234">
        <v>29</v>
      </c>
      <c r="B56" s="1058"/>
      <c r="C56" s="1059"/>
      <c r="D56" s="1059"/>
      <c r="E56" s="1059"/>
      <c r="F56" s="1059"/>
      <c r="G56" s="1059"/>
      <c r="H56" s="1059"/>
      <c r="I56" s="1059"/>
      <c r="J56" s="1059"/>
      <c r="K56" s="1059"/>
      <c r="L56" s="1059"/>
      <c r="M56" s="1059"/>
      <c r="N56" s="1059"/>
      <c r="O56" s="1059"/>
      <c r="P56" s="1060"/>
      <c r="Q56" s="1061"/>
      <c r="R56" s="1053"/>
      <c r="S56" s="1053"/>
      <c r="T56" s="1053"/>
      <c r="U56" s="1053"/>
      <c r="V56" s="1053"/>
      <c r="W56" s="1053"/>
      <c r="X56" s="1053"/>
      <c r="Y56" s="1053"/>
      <c r="Z56" s="1053"/>
      <c r="AA56" s="1053"/>
      <c r="AB56" s="1053"/>
      <c r="AC56" s="1053"/>
      <c r="AD56" s="1053"/>
      <c r="AE56" s="1062"/>
      <c r="AF56" s="1063"/>
      <c r="AG56" s="1064"/>
      <c r="AH56" s="1064"/>
      <c r="AI56" s="1064"/>
      <c r="AJ56" s="1065"/>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00"/>
      <c r="BF56" s="1000"/>
      <c r="BG56" s="1000"/>
      <c r="BH56" s="1000"/>
      <c r="BI56" s="1001"/>
      <c r="BJ56" s="228"/>
      <c r="BK56" s="228"/>
      <c r="BL56" s="228"/>
      <c r="BM56" s="228"/>
      <c r="BN56" s="228"/>
      <c r="BO56" s="237"/>
      <c r="BP56" s="237"/>
      <c r="BQ56" s="234">
        <v>50</v>
      </c>
      <c r="BR56" s="235"/>
      <c r="BS56" s="1020"/>
      <c r="BT56" s="1021"/>
      <c r="BU56" s="1021"/>
      <c r="BV56" s="1021"/>
      <c r="BW56" s="1021"/>
      <c r="BX56" s="1021"/>
      <c r="BY56" s="1021"/>
      <c r="BZ56" s="1021"/>
      <c r="CA56" s="1021"/>
      <c r="CB56" s="1021"/>
      <c r="CC56" s="1021"/>
      <c r="CD56" s="1021"/>
      <c r="CE56" s="1021"/>
      <c r="CF56" s="1021"/>
      <c r="CG56" s="1042"/>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226"/>
    </row>
    <row r="57" spans="1:131" ht="26.25" customHeight="1" x14ac:dyDescent="0.15">
      <c r="A57" s="234">
        <v>30</v>
      </c>
      <c r="B57" s="1058"/>
      <c r="C57" s="1059"/>
      <c r="D57" s="1059"/>
      <c r="E57" s="1059"/>
      <c r="F57" s="1059"/>
      <c r="G57" s="1059"/>
      <c r="H57" s="1059"/>
      <c r="I57" s="1059"/>
      <c r="J57" s="1059"/>
      <c r="K57" s="1059"/>
      <c r="L57" s="1059"/>
      <c r="M57" s="1059"/>
      <c r="N57" s="1059"/>
      <c r="O57" s="1059"/>
      <c r="P57" s="1060"/>
      <c r="Q57" s="1061"/>
      <c r="R57" s="1053"/>
      <c r="S57" s="1053"/>
      <c r="T57" s="1053"/>
      <c r="U57" s="1053"/>
      <c r="V57" s="1053"/>
      <c r="W57" s="1053"/>
      <c r="X57" s="1053"/>
      <c r="Y57" s="1053"/>
      <c r="Z57" s="1053"/>
      <c r="AA57" s="1053"/>
      <c r="AB57" s="1053"/>
      <c r="AC57" s="1053"/>
      <c r="AD57" s="1053"/>
      <c r="AE57" s="1062"/>
      <c r="AF57" s="1063"/>
      <c r="AG57" s="1064"/>
      <c r="AH57" s="1064"/>
      <c r="AI57" s="1064"/>
      <c r="AJ57" s="1065"/>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00"/>
      <c r="BF57" s="1000"/>
      <c r="BG57" s="1000"/>
      <c r="BH57" s="1000"/>
      <c r="BI57" s="1001"/>
      <c r="BJ57" s="228"/>
      <c r="BK57" s="228"/>
      <c r="BL57" s="228"/>
      <c r="BM57" s="228"/>
      <c r="BN57" s="228"/>
      <c r="BO57" s="237"/>
      <c r="BP57" s="237"/>
      <c r="BQ57" s="234">
        <v>51</v>
      </c>
      <c r="BR57" s="235"/>
      <c r="BS57" s="1020"/>
      <c r="BT57" s="1021"/>
      <c r="BU57" s="1021"/>
      <c r="BV57" s="1021"/>
      <c r="BW57" s="1021"/>
      <c r="BX57" s="1021"/>
      <c r="BY57" s="1021"/>
      <c r="BZ57" s="1021"/>
      <c r="CA57" s="1021"/>
      <c r="CB57" s="1021"/>
      <c r="CC57" s="1021"/>
      <c r="CD57" s="1021"/>
      <c r="CE57" s="1021"/>
      <c r="CF57" s="1021"/>
      <c r="CG57" s="1042"/>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226"/>
    </row>
    <row r="58" spans="1:131" ht="26.25" customHeight="1" x14ac:dyDescent="0.15">
      <c r="A58" s="234">
        <v>31</v>
      </c>
      <c r="B58" s="1058"/>
      <c r="C58" s="1059"/>
      <c r="D58" s="1059"/>
      <c r="E58" s="1059"/>
      <c r="F58" s="1059"/>
      <c r="G58" s="1059"/>
      <c r="H58" s="1059"/>
      <c r="I58" s="1059"/>
      <c r="J58" s="1059"/>
      <c r="K58" s="1059"/>
      <c r="L58" s="1059"/>
      <c r="M58" s="1059"/>
      <c r="N58" s="1059"/>
      <c r="O58" s="1059"/>
      <c r="P58" s="1060"/>
      <c r="Q58" s="1061"/>
      <c r="R58" s="1053"/>
      <c r="S58" s="1053"/>
      <c r="T58" s="1053"/>
      <c r="U58" s="1053"/>
      <c r="V58" s="1053"/>
      <c r="W58" s="1053"/>
      <c r="X58" s="1053"/>
      <c r="Y58" s="1053"/>
      <c r="Z58" s="1053"/>
      <c r="AA58" s="1053"/>
      <c r="AB58" s="1053"/>
      <c r="AC58" s="1053"/>
      <c r="AD58" s="1053"/>
      <c r="AE58" s="1062"/>
      <c r="AF58" s="1063"/>
      <c r="AG58" s="1064"/>
      <c r="AH58" s="1064"/>
      <c r="AI58" s="1064"/>
      <c r="AJ58" s="1065"/>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00"/>
      <c r="BF58" s="1000"/>
      <c r="BG58" s="1000"/>
      <c r="BH58" s="1000"/>
      <c r="BI58" s="1001"/>
      <c r="BJ58" s="228"/>
      <c r="BK58" s="228"/>
      <c r="BL58" s="228"/>
      <c r="BM58" s="228"/>
      <c r="BN58" s="228"/>
      <c r="BO58" s="237"/>
      <c r="BP58" s="237"/>
      <c r="BQ58" s="234">
        <v>52</v>
      </c>
      <c r="BR58" s="235"/>
      <c r="BS58" s="1020"/>
      <c r="BT58" s="1021"/>
      <c r="BU58" s="1021"/>
      <c r="BV58" s="1021"/>
      <c r="BW58" s="1021"/>
      <c r="BX58" s="1021"/>
      <c r="BY58" s="1021"/>
      <c r="BZ58" s="1021"/>
      <c r="CA58" s="1021"/>
      <c r="CB58" s="1021"/>
      <c r="CC58" s="1021"/>
      <c r="CD58" s="1021"/>
      <c r="CE58" s="1021"/>
      <c r="CF58" s="1021"/>
      <c r="CG58" s="1042"/>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226"/>
    </row>
    <row r="59" spans="1:131" ht="26.25" customHeight="1" x14ac:dyDescent="0.15">
      <c r="A59" s="234">
        <v>32</v>
      </c>
      <c r="B59" s="1058"/>
      <c r="C59" s="1059"/>
      <c r="D59" s="1059"/>
      <c r="E59" s="1059"/>
      <c r="F59" s="1059"/>
      <c r="G59" s="1059"/>
      <c r="H59" s="1059"/>
      <c r="I59" s="1059"/>
      <c r="J59" s="1059"/>
      <c r="K59" s="1059"/>
      <c r="L59" s="1059"/>
      <c r="M59" s="1059"/>
      <c r="N59" s="1059"/>
      <c r="O59" s="1059"/>
      <c r="P59" s="1060"/>
      <c r="Q59" s="1061"/>
      <c r="R59" s="1053"/>
      <c r="S59" s="1053"/>
      <c r="T59" s="1053"/>
      <c r="U59" s="1053"/>
      <c r="V59" s="1053"/>
      <c r="W59" s="1053"/>
      <c r="X59" s="1053"/>
      <c r="Y59" s="1053"/>
      <c r="Z59" s="1053"/>
      <c r="AA59" s="1053"/>
      <c r="AB59" s="1053"/>
      <c r="AC59" s="1053"/>
      <c r="AD59" s="1053"/>
      <c r="AE59" s="1062"/>
      <c r="AF59" s="1063"/>
      <c r="AG59" s="1064"/>
      <c r="AH59" s="1064"/>
      <c r="AI59" s="1064"/>
      <c r="AJ59" s="1065"/>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00"/>
      <c r="BF59" s="1000"/>
      <c r="BG59" s="1000"/>
      <c r="BH59" s="1000"/>
      <c r="BI59" s="1001"/>
      <c r="BJ59" s="228"/>
      <c r="BK59" s="228"/>
      <c r="BL59" s="228"/>
      <c r="BM59" s="228"/>
      <c r="BN59" s="228"/>
      <c r="BO59" s="237"/>
      <c r="BP59" s="237"/>
      <c r="BQ59" s="234">
        <v>53</v>
      </c>
      <c r="BR59" s="235"/>
      <c r="BS59" s="1020"/>
      <c r="BT59" s="1021"/>
      <c r="BU59" s="1021"/>
      <c r="BV59" s="1021"/>
      <c r="BW59" s="1021"/>
      <c r="BX59" s="1021"/>
      <c r="BY59" s="1021"/>
      <c r="BZ59" s="1021"/>
      <c r="CA59" s="1021"/>
      <c r="CB59" s="1021"/>
      <c r="CC59" s="1021"/>
      <c r="CD59" s="1021"/>
      <c r="CE59" s="1021"/>
      <c r="CF59" s="1021"/>
      <c r="CG59" s="1042"/>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226"/>
    </row>
    <row r="60" spans="1:131" ht="26.25" customHeight="1" x14ac:dyDescent="0.15">
      <c r="A60" s="234">
        <v>33</v>
      </c>
      <c r="B60" s="1058"/>
      <c r="C60" s="1059"/>
      <c r="D60" s="1059"/>
      <c r="E60" s="1059"/>
      <c r="F60" s="1059"/>
      <c r="G60" s="1059"/>
      <c r="H60" s="1059"/>
      <c r="I60" s="1059"/>
      <c r="J60" s="1059"/>
      <c r="K60" s="1059"/>
      <c r="L60" s="1059"/>
      <c r="M60" s="1059"/>
      <c r="N60" s="1059"/>
      <c r="O60" s="1059"/>
      <c r="P60" s="1060"/>
      <c r="Q60" s="1061"/>
      <c r="R60" s="1053"/>
      <c r="S60" s="1053"/>
      <c r="T60" s="1053"/>
      <c r="U60" s="1053"/>
      <c r="V60" s="1053"/>
      <c r="W60" s="1053"/>
      <c r="X60" s="1053"/>
      <c r="Y60" s="1053"/>
      <c r="Z60" s="1053"/>
      <c r="AA60" s="1053"/>
      <c r="AB60" s="1053"/>
      <c r="AC60" s="1053"/>
      <c r="AD60" s="1053"/>
      <c r="AE60" s="1062"/>
      <c r="AF60" s="1063"/>
      <c r="AG60" s="1064"/>
      <c r="AH60" s="1064"/>
      <c r="AI60" s="1064"/>
      <c r="AJ60" s="1065"/>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00"/>
      <c r="BF60" s="1000"/>
      <c r="BG60" s="1000"/>
      <c r="BH60" s="1000"/>
      <c r="BI60" s="1001"/>
      <c r="BJ60" s="228"/>
      <c r="BK60" s="228"/>
      <c r="BL60" s="228"/>
      <c r="BM60" s="228"/>
      <c r="BN60" s="228"/>
      <c r="BO60" s="237"/>
      <c r="BP60" s="237"/>
      <c r="BQ60" s="234">
        <v>54</v>
      </c>
      <c r="BR60" s="235"/>
      <c r="BS60" s="1020"/>
      <c r="BT60" s="1021"/>
      <c r="BU60" s="1021"/>
      <c r="BV60" s="1021"/>
      <c r="BW60" s="1021"/>
      <c r="BX60" s="1021"/>
      <c r="BY60" s="1021"/>
      <c r="BZ60" s="1021"/>
      <c r="CA60" s="1021"/>
      <c r="CB60" s="1021"/>
      <c r="CC60" s="1021"/>
      <c r="CD60" s="1021"/>
      <c r="CE60" s="1021"/>
      <c r="CF60" s="1021"/>
      <c r="CG60" s="1042"/>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226"/>
    </row>
    <row r="61" spans="1:131" ht="26.25" customHeight="1" thickBot="1" x14ac:dyDescent="0.2">
      <c r="A61" s="234">
        <v>34</v>
      </c>
      <c r="B61" s="1058"/>
      <c r="C61" s="1059"/>
      <c r="D61" s="1059"/>
      <c r="E61" s="1059"/>
      <c r="F61" s="1059"/>
      <c r="G61" s="1059"/>
      <c r="H61" s="1059"/>
      <c r="I61" s="1059"/>
      <c r="J61" s="1059"/>
      <c r="K61" s="1059"/>
      <c r="L61" s="1059"/>
      <c r="M61" s="1059"/>
      <c r="N61" s="1059"/>
      <c r="O61" s="1059"/>
      <c r="P61" s="1060"/>
      <c r="Q61" s="1061"/>
      <c r="R61" s="1053"/>
      <c r="S61" s="1053"/>
      <c r="T61" s="1053"/>
      <c r="U61" s="1053"/>
      <c r="V61" s="1053"/>
      <c r="W61" s="1053"/>
      <c r="X61" s="1053"/>
      <c r="Y61" s="1053"/>
      <c r="Z61" s="1053"/>
      <c r="AA61" s="1053"/>
      <c r="AB61" s="1053"/>
      <c r="AC61" s="1053"/>
      <c r="AD61" s="1053"/>
      <c r="AE61" s="1062"/>
      <c r="AF61" s="1063"/>
      <c r="AG61" s="1064"/>
      <c r="AH61" s="1064"/>
      <c r="AI61" s="1064"/>
      <c r="AJ61" s="1065"/>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00"/>
      <c r="BF61" s="1000"/>
      <c r="BG61" s="1000"/>
      <c r="BH61" s="1000"/>
      <c r="BI61" s="1001"/>
      <c r="BJ61" s="228"/>
      <c r="BK61" s="228"/>
      <c r="BL61" s="228"/>
      <c r="BM61" s="228"/>
      <c r="BN61" s="228"/>
      <c r="BO61" s="237"/>
      <c r="BP61" s="237"/>
      <c r="BQ61" s="234">
        <v>55</v>
      </c>
      <c r="BR61" s="235"/>
      <c r="BS61" s="1020"/>
      <c r="BT61" s="1021"/>
      <c r="BU61" s="1021"/>
      <c r="BV61" s="1021"/>
      <c r="BW61" s="1021"/>
      <c r="BX61" s="1021"/>
      <c r="BY61" s="1021"/>
      <c r="BZ61" s="1021"/>
      <c r="CA61" s="1021"/>
      <c r="CB61" s="1021"/>
      <c r="CC61" s="1021"/>
      <c r="CD61" s="1021"/>
      <c r="CE61" s="1021"/>
      <c r="CF61" s="1021"/>
      <c r="CG61" s="1042"/>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226"/>
    </row>
    <row r="62" spans="1:131" ht="26.25" customHeight="1" x14ac:dyDescent="0.15">
      <c r="A62" s="234">
        <v>35</v>
      </c>
      <c r="B62" s="1058"/>
      <c r="C62" s="1059"/>
      <c r="D62" s="1059"/>
      <c r="E62" s="1059"/>
      <c r="F62" s="1059"/>
      <c r="G62" s="1059"/>
      <c r="H62" s="1059"/>
      <c r="I62" s="1059"/>
      <c r="J62" s="1059"/>
      <c r="K62" s="1059"/>
      <c r="L62" s="1059"/>
      <c r="M62" s="1059"/>
      <c r="N62" s="1059"/>
      <c r="O62" s="1059"/>
      <c r="P62" s="1060"/>
      <c r="Q62" s="1061"/>
      <c r="R62" s="1053"/>
      <c r="S62" s="1053"/>
      <c r="T62" s="1053"/>
      <c r="U62" s="1053"/>
      <c r="V62" s="1053"/>
      <c r="W62" s="1053"/>
      <c r="X62" s="1053"/>
      <c r="Y62" s="1053"/>
      <c r="Z62" s="1053"/>
      <c r="AA62" s="1053"/>
      <c r="AB62" s="1053"/>
      <c r="AC62" s="1053"/>
      <c r="AD62" s="1053"/>
      <c r="AE62" s="1062"/>
      <c r="AF62" s="1063"/>
      <c r="AG62" s="1064"/>
      <c r="AH62" s="1064"/>
      <c r="AI62" s="1064"/>
      <c r="AJ62" s="1065"/>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00"/>
      <c r="BF62" s="1000"/>
      <c r="BG62" s="1000"/>
      <c r="BH62" s="1000"/>
      <c r="BI62" s="1001"/>
      <c r="BJ62" s="1055" t="s">
        <v>355</v>
      </c>
      <c r="BK62" s="1056"/>
      <c r="BL62" s="1056"/>
      <c r="BM62" s="1056"/>
      <c r="BN62" s="1057"/>
      <c r="BO62" s="237"/>
      <c r="BP62" s="237"/>
      <c r="BQ62" s="234">
        <v>56</v>
      </c>
      <c r="BR62" s="235"/>
      <c r="BS62" s="1020"/>
      <c r="BT62" s="1021"/>
      <c r="BU62" s="1021"/>
      <c r="BV62" s="1021"/>
      <c r="BW62" s="1021"/>
      <c r="BX62" s="1021"/>
      <c r="BY62" s="1021"/>
      <c r="BZ62" s="1021"/>
      <c r="CA62" s="1021"/>
      <c r="CB62" s="1021"/>
      <c r="CC62" s="1021"/>
      <c r="CD62" s="1021"/>
      <c r="CE62" s="1021"/>
      <c r="CF62" s="1021"/>
      <c r="CG62" s="1042"/>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226"/>
    </row>
    <row r="63" spans="1:131" ht="26.25" customHeight="1" thickBot="1" x14ac:dyDescent="0.2">
      <c r="A63" s="236" t="s">
        <v>327</v>
      </c>
      <c r="B63" s="965" t="s">
        <v>356</v>
      </c>
      <c r="C63" s="966"/>
      <c r="D63" s="966"/>
      <c r="E63" s="966"/>
      <c r="F63" s="966"/>
      <c r="G63" s="966"/>
      <c r="H63" s="966"/>
      <c r="I63" s="966"/>
      <c r="J63" s="966"/>
      <c r="K63" s="966"/>
      <c r="L63" s="966"/>
      <c r="M63" s="966"/>
      <c r="N63" s="966"/>
      <c r="O63" s="966"/>
      <c r="P63" s="976"/>
      <c r="Q63" s="990"/>
      <c r="R63" s="991"/>
      <c r="S63" s="991"/>
      <c r="T63" s="991"/>
      <c r="U63" s="991"/>
      <c r="V63" s="991"/>
      <c r="W63" s="991"/>
      <c r="X63" s="991"/>
      <c r="Y63" s="991"/>
      <c r="Z63" s="991"/>
      <c r="AA63" s="991"/>
      <c r="AB63" s="991"/>
      <c r="AC63" s="991"/>
      <c r="AD63" s="991"/>
      <c r="AE63" s="1048"/>
      <c r="AF63" s="1049">
        <v>2708</v>
      </c>
      <c r="AG63" s="987"/>
      <c r="AH63" s="987"/>
      <c r="AI63" s="987"/>
      <c r="AJ63" s="1050"/>
      <c r="AK63" s="1051"/>
      <c r="AL63" s="991"/>
      <c r="AM63" s="991"/>
      <c r="AN63" s="991"/>
      <c r="AO63" s="991"/>
      <c r="AP63" s="987">
        <v>25242</v>
      </c>
      <c r="AQ63" s="987"/>
      <c r="AR63" s="987"/>
      <c r="AS63" s="987"/>
      <c r="AT63" s="987"/>
      <c r="AU63" s="987">
        <v>8780</v>
      </c>
      <c r="AV63" s="987"/>
      <c r="AW63" s="987"/>
      <c r="AX63" s="987"/>
      <c r="AY63" s="987"/>
      <c r="AZ63" s="1045"/>
      <c r="BA63" s="1045"/>
      <c r="BB63" s="1045"/>
      <c r="BC63" s="1045"/>
      <c r="BD63" s="1045"/>
      <c r="BE63" s="988"/>
      <c r="BF63" s="988"/>
      <c r="BG63" s="988"/>
      <c r="BH63" s="988"/>
      <c r="BI63" s="989"/>
      <c r="BJ63" s="1046" t="s">
        <v>357</v>
      </c>
      <c r="BK63" s="981"/>
      <c r="BL63" s="981"/>
      <c r="BM63" s="981"/>
      <c r="BN63" s="1047"/>
      <c r="BO63" s="237"/>
      <c r="BP63" s="237"/>
      <c r="BQ63" s="234">
        <v>57</v>
      </c>
      <c r="BR63" s="235"/>
      <c r="BS63" s="1020"/>
      <c r="BT63" s="1021"/>
      <c r="BU63" s="1021"/>
      <c r="BV63" s="1021"/>
      <c r="BW63" s="1021"/>
      <c r="BX63" s="1021"/>
      <c r="BY63" s="1021"/>
      <c r="BZ63" s="1021"/>
      <c r="CA63" s="1021"/>
      <c r="CB63" s="1021"/>
      <c r="CC63" s="1021"/>
      <c r="CD63" s="1021"/>
      <c r="CE63" s="1021"/>
      <c r="CF63" s="1021"/>
      <c r="CG63" s="1042"/>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20"/>
      <c r="BT64" s="1021"/>
      <c r="BU64" s="1021"/>
      <c r="BV64" s="1021"/>
      <c r="BW64" s="1021"/>
      <c r="BX64" s="1021"/>
      <c r="BY64" s="1021"/>
      <c r="BZ64" s="1021"/>
      <c r="CA64" s="1021"/>
      <c r="CB64" s="1021"/>
      <c r="CC64" s="1021"/>
      <c r="CD64" s="1021"/>
      <c r="CE64" s="1021"/>
      <c r="CF64" s="1021"/>
      <c r="CG64" s="1042"/>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226"/>
    </row>
    <row r="65" spans="1:131" ht="26.25" customHeight="1" thickBot="1" x14ac:dyDescent="0.2">
      <c r="A65" s="228" t="s">
        <v>358</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20"/>
      <c r="BT65" s="1021"/>
      <c r="BU65" s="1021"/>
      <c r="BV65" s="1021"/>
      <c r="BW65" s="1021"/>
      <c r="BX65" s="1021"/>
      <c r="BY65" s="1021"/>
      <c r="BZ65" s="1021"/>
      <c r="CA65" s="1021"/>
      <c r="CB65" s="1021"/>
      <c r="CC65" s="1021"/>
      <c r="CD65" s="1021"/>
      <c r="CE65" s="1021"/>
      <c r="CF65" s="1021"/>
      <c r="CG65" s="1042"/>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226"/>
    </row>
    <row r="66" spans="1:131" ht="26.25" customHeight="1" x14ac:dyDescent="0.15">
      <c r="A66" s="1023" t="s">
        <v>359</v>
      </c>
      <c r="B66" s="1024"/>
      <c r="C66" s="1024"/>
      <c r="D66" s="1024"/>
      <c r="E66" s="1024"/>
      <c r="F66" s="1024"/>
      <c r="G66" s="1024"/>
      <c r="H66" s="1024"/>
      <c r="I66" s="1024"/>
      <c r="J66" s="1024"/>
      <c r="K66" s="1024"/>
      <c r="L66" s="1024"/>
      <c r="M66" s="1024"/>
      <c r="N66" s="1024"/>
      <c r="O66" s="1024"/>
      <c r="P66" s="1025"/>
      <c r="Q66" s="1029" t="s">
        <v>360</v>
      </c>
      <c r="R66" s="1030"/>
      <c r="S66" s="1030"/>
      <c r="T66" s="1030"/>
      <c r="U66" s="1031"/>
      <c r="V66" s="1029" t="s">
        <v>332</v>
      </c>
      <c r="W66" s="1030"/>
      <c r="X66" s="1030"/>
      <c r="Y66" s="1030"/>
      <c r="Z66" s="1031"/>
      <c r="AA66" s="1029" t="s">
        <v>333</v>
      </c>
      <c r="AB66" s="1030"/>
      <c r="AC66" s="1030"/>
      <c r="AD66" s="1030"/>
      <c r="AE66" s="1031"/>
      <c r="AF66" s="1035" t="s">
        <v>334</v>
      </c>
      <c r="AG66" s="1036"/>
      <c r="AH66" s="1036"/>
      <c r="AI66" s="1036"/>
      <c r="AJ66" s="1037"/>
      <c r="AK66" s="1029" t="s">
        <v>335</v>
      </c>
      <c r="AL66" s="1024"/>
      <c r="AM66" s="1024"/>
      <c r="AN66" s="1024"/>
      <c r="AO66" s="1025"/>
      <c r="AP66" s="1029" t="s">
        <v>336</v>
      </c>
      <c r="AQ66" s="1030"/>
      <c r="AR66" s="1030"/>
      <c r="AS66" s="1030"/>
      <c r="AT66" s="1031"/>
      <c r="AU66" s="1029" t="s">
        <v>361</v>
      </c>
      <c r="AV66" s="1030"/>
      <c r="AW66" s="1030"/>
      <c r="AX66" s="1030"/>
      <c r="AY66" s="1031"/>
      <c r="AZ66" s="1029" t="s">
        <v>313</v>
      </c>
      <c r="BA66" s="1030"/>
      <c r="BB66" s="1030"/>
      <c r="BC66" s="1030"/>
      <c r="BD66" s="1043"/>
      <c r="BE66" s="237"/>
      <c r="BF66" s="237"/>
      <c r="BG66" s="237"/>
      <c r="BH66" s="237"/>
      <c r="BI66" s="237"/>
      <c r="BJ66" s="237"/>
      <c r="BK66" s="237"/>
      <c r="BL66" s="237"/>
      <c r="BM66" s="237"/>
      <c r="BN66" s="237"/>
      <c r="BO66" s="237"/>
      <c r="BP66" s="237"/>
      <c r="BQ66" s="234">
        <v>60</v>
      </c>
      <c r="BR66" s="239"/>
      <c r="BS66" s="973"/>
      <c r="BT66" s="974"/>
      <c r="BU66" s="974"/>
      <c r="BV66" s="974"/>
      <c r="BW66" s="974"/>
      <c r="BX66" s="974"/>
      <c r="BY66" s="974"/>
      <c r="BZ66" s="974"/>
      <c r="CA66" s="974"/>
      <c r="CB66" s="974"/>
      <c r="CC66" s="974"/>
      <c r="CD66" s="974"/>
      <c r="CE66" s="974"/>
      <c r="CF66" s="974"/>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73"/>
      <c r="DW66" s="974"/>
      <c r="DX66" s="974"/>
      <c r="DY66" s="974"/>
      <c r="DZ66" s="975"/>
      <c r="EA66" s="226"/>
    </row>
    <row r="67" spans="1:131" ht="26.25" customHeight="1" thickBot="1" x14ac:dyDescent="0.2">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4"/>
      <c r="BE67" s="237"/>
      <c r="BF67" s="237"/>
      <c r="BG67" s="237"/>
      <c r="BH67" s="237"/>
      <c r="BI67" s="237"/>
      <c r="BJ67" s="237"/>
      <c r="BK67" s="237"/>
      <c r="BL67" s="237"/>
      <c r="BM67" s="237"/>
      <c r="BN67" s="237"/>
      <c r="BO67" s="237"/>
      <c r="BP67" s="237"/>
      <c r="BQ67" s="234">
        <v>61</v>
      </c>
      <c r="BR67" s="239"/>
      <c r="BS67" s="973"/>
      <c r="BT67" s="974"/>
      <c r="BU67" s="974"/>
      <c r="BV67" s="974"/>
      <c r="BW67" s="974"/>
      <c r="BX67" s="974"/>
      <c r="BY67" s="974"/>
      <c r="BZ67" s="974"/>
      <c r="CA67" s="974"/>
      <c r="CB67" s="974"/>
      <c r="CC67" s="974"/>
      <c r="CD67" s="974"/>
      <c r="CE67" s="974"/>
      <c r="CF67" s="974"/>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73"/>
      <c r="DW67" s="974"/>
      <c r="DX67" s="974"/>
      <c r="DY67" s="974"/>
      <c r="DZ67" s="975"/>
      <c r="EA67" s="226"/>
    </row>
    <row r="68" spans="1:131" ht="26.25" customHeight="1" thickTop="1" x14ac:dyDescent="0.15">
      <c r="A68" s="232">
        <v>1</v>
      </c>
      <c r="B68" s="1013" t="s">
        <v>520</v>
      </c>
      <c r="C68" s="1014"/>
      <c r="D68" s="1014"/>
      <c r="E68" s="1014"/>
      <c r="F68" s="1014"/>
      <c r="G68" s="1014"/>
      <c r="H68" s="1014"/>
      <c r="I68" s="1014"/>
      <c r="J68" s="1014"/>
      <c r="K68" s="1014"/>
      <c r="L68" s="1014"/>
      <c r="M68" s="1014"/>
      <c r="N68" s="1014"/>
      <c r="O68" s="1014"/>
      <c r="P68" s="1015"/>
      <c r="Q68" s="1016">
        <v>10461</v>
      </c>
      <c r="R68" s="1010"/>
      <c r="S68" s="1010"/>
      <c r="T68" s="1010"/>
      <c r="U68" s="1010"/>
      <c r="V68" s="1010">
        <v>10445</v>
      </c>
      <c r="W68" s="1010"/>
      <c r="X68" s="1010"/>
      <c r="Y68" s="1010"/>
      <c r="Z68" s="1010"/>
      <c r="AA68" s="1010">
        <v>17</v>
      </c>
      <c r="AB68" s="1010"/>
      <c r="AC68" s="1010"/>
      <c r="AD68" s="1010"/>
      <c r="AE68" s="1010"/>
      <c r="AF68" s="1010">
        <v>17</v>
      </c>
      <c r="AG68" s="1010"/>
      <c r="AH68" s="1010"/>
      <c r="AI68" s="1010"/>
      <c r="AJ68" s="1010"/>
      <c r="AK68" s="1010" t="s">
        <v>450</v>
      </c>
      <c r="AL68" s="1010"/>
      <c r="AM68" s="1010"/>
      <c r="AN68" s="1010"/>
      <c r="AO68" s="1010"/>
      <c r="AP68" s="1010" t="s">
        <v>450</v>
      </c>
      <c r="AQ68" s="1010"/>
      <c r="AR68" s="1010"/>
      <c r="AS68" s="1010"/>
      <c r="AT68" s="1010"/>
      <c r="AU68" s="1010" t="s">
        <v>538</v>
      </c>
      <c r="AV68" s="1010"/>
      <c r="AW68" s="1010"/>
      <c r="AX68" s="1010"/>
      <c r="AY68" s="1010"/>
      <c r="AZ68" s="1011"/>
      <c r="BA68" s="1011"/>
      <c r="BB68" s="1011"/>
      <c r="BC68" s="1011"/>
      <c r="BD68" s="1012"/>
      <c r="BE68" s="237"/>
      <c r="BF68" s="237"/>
      <c r="BG68" s="237"/>
      <c r="BH68" s="237"/>
      <c r="BI68" s="237"/>
      <c r="BJ68" s="237"/>
      <c r="BK68" s="237"/>
      <c r="BL68" s="237"/>
      <c r="BM68" s="237"/>
      <c r="BN68" s="237"/>
      <c r="BO68" s="237"/>
      <c r="BP68" s="237"/>
      <c r="BQ68" s="234">
        <v>62</v>
      </c>
      <c r="BR68" s="239"/>
      <c r="BS68" s="973"/>
      <c r="BT68" s="974"/>
      <c r="BU68" s="974"/>
      <c r="BV68" s="974"/>
      <c r="BW68" s="974"/>
      <c r="BX68" s="974"/>
      <c r="BY68" s="974"/>
      <c r="BZ68" s="974"/>
      <c r="CA68" s="974"/>
      <c r="CB68" s="974"/>
      <c r="CC68" s="974"/>
      <c r="CD68" s="974"/>
      <c r="CE68" s="974"/>
      <c r="CF68" s="974"/>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73"/>
      <c r="DW68" s="974"/>
      <c r="DX68" s="974"/>
      <c r="DY68" s="974"/>
      <c r="DZ68" s="975"/>
      <c r="EA68" s="226"/>
    </row>
    <row r="69" spans="1:131" ht="26.25" customHeight="1" x14ac:dyDescent="0.15">
      <c r="A69" s="234">
        <v>2</v>
      </c>
      <c r="B69" s="1002" t="s">
        <v>521</v>
      </c>
      <c r="C69" s="1003"/>
      <c r="D69" s="1003"/>
      <c r="E69" s="1003"/>
      <c r="F69" s="1003"/>
      <c r="G69" s="1003"/>
      <c r="H69" s="1003"/>
      <c r="I69" s="1003"/>
      <c r="J69" s="1003"/>
      <c r="K69" s="1003"/>
      <c r="L69" s="1003"/>
      <c r="M69" s="1003"/>
      <c r="N69" s="1003"/>
      <c r="O69" s="1003"/>
      <c r="P69" s="1004"/>
      <c r="Q69" s="1005">
        <v>63</v>
      </c>
      <c r="R69" s="999"/>
      <c r="S69" s="999"/>
      <c r="T69" s="999"/>
      <c r="U69" s="999"/>
      <c r="V69" s="999">
        <v>63</v>
      </c>
      <c r="W69" s="999"/>
      <c r="X69" s="999"/>
      <c r="Y69" s="999"/>
      <c r="Z69" s="999"/>
      <c r="AA69" s="999" t="s">
        <v>450</v>
      </c>
      <c r="AB69" s="999"/>
      <c r="AC69" s="999"/>
      <c r="AD69" s="999"/>
      <c r="AE69" s="999"/>
      <c r="AF69" s="999" t="s">
        <v>450</v>
      </c>
      <c r="AG69" s="999"/>
      <c r="AH69" s="999"/>
      <c r="AI69" s="999"/>
      <c r="AJ69" s="999"/>
      <c r="AK69" s="999" t="s">
        <v>450</v>
      </c>
      <c r="AL69" s="999"/>
      <c r="AM69" s="999"/>
      <c r="AN69" s="999"/>
      <c r="AO69" s="999"/>
      <c r="AP69" s="999" t="s">
        <v>450</v>
      </c>
      <c r="AQ69" s="999"/>
      <c r="AR69" s="999"/>
      <c r="AS69" s="999"/>
      <c r="AT69" s="999"/>
      <c r="AU69" s="999" t="s">
        <v>450</v>
      </c>
      <c r="AV69" s="999"/>
      <c r="AW69" s="999"/>
      <c r="AX69" s="999"/>
      <c r="AY69" s="999"/>
      <c r="AZ69" s="1000"/>
      <c r="BA69" s="1000"/>
      <c r="BB69" s="1000"/>
      <c r="BC69" s="1000"/>
      <c r="BD69" s="1001"/>
      <c r="BE69" s="237"/>
      <c r="BF69" s="237"/>
      <c r="BG69" s="237"/>
      <c r="BH69" s="237"/>
      <c r="BI69" s="237"/>
      <c r="BJ69" s="237"/>
      <c r="BK69" s="237"/>
      <c r="BL69" s="237"/>
      <c r="BM69" s="237"/>
      <c r="BN69" s="237"/>
      <c r="BO69" s="237"/>
      <c r="BP69" s="237"/>
      <c r="BQ69" s="234">
        <v>63</v>
      </c>
      <c r="BR69" s="239"/>
      <c r="BS69" s="973"/>
      <c r="BT69" s="974"/>
      <c r="BU69" s="974"/>
      <c r="BV69" s="974"/>
      <c r="BW69" s="974"/>
      <c r="BX69" s="974"/>
      <c r="BY69" s="974"/>
      <c r="BZ69" s="974"/>
      <c r="CA69" s="974"/>
      <c r="CB69" s="974"/>
      <c r="CC69" s="974"/>
      <c r="CD69" s="974"/>
      <c r="CE69" s="974"/>
      <c r="CF69" s="974"/>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73"/>
      <c r="DW69" s="974"/>
      <c r="DX69" s="974"/>
      <c r="DY69" s="974"/>
      <c r="DZ69" s="975"/>
      <c r="EA69" s="226"/>
    </row>
    <row r="70" spans="1:131" ht="26.25" customHeight="1" x14ac:dyDescent="0.15">
      <c r="A70" s="234">
        <v>3</v>
      </c>
      <c r="B70" s="1002" t="s">
        <v>522</v>
      </c>
      <c r="C70" s="1003"/>
      <c r="D70" s="1003"/>
      <c r="E70" s="1003"/>
      <c r="F70" s="1003"/>
      <c r="G70" s="1003"/>
      <c r="H70" s="1003"/>
      <c r="I70" s="1003"/>
      <c r="J70" s="1003"/>
      <c r="K70" s="1003"/>
      <c r="L70" s="1003"/>
      <c r="M70" s="1003"/>
      <c r="N70" s="1003"/>
      <c r="O70" s="1003"/>
      <c r="P70" s="1004"/>
      <c r="Q70" s="1005">
        <v>2879</v>
      </c>
      <c r="R70" s="999"/>
      <c r="S70" s="999"/>
      <c r="T70" s="999"/>
      <c r="U70" s="999"/>
      <c r="V70" s="999">
        <v>2838</v>
      </c>
      <c r="W70" s="999"/>
      <c r="X70" s="999"/>
      <c r="Y70" s="999"/>
      <c r="Z70" s="999"/>
      <c r="AA70" s="999">
        <v>41</v>
      </c>
      <c r="AB70" s="999"/>
      <c r="AC70" s="999"/>
      <c r="AD70" s="999"/>
      <c r="AE70" s="999"/>
      <c r="AF70" s="999">
        <v>41</v>
      </c>
      <c r="AG70" s="999"/>
      <c r="AH70" s="999"/>
      <c r="AI70" s="999"/>
      <c r="AJ70" s="999"/>
      <c r="AK70" s="999">
        <v>267</v>
      </c>
      <c r="AL70" s="999"/>
      <c r="AM70" s="999"/>
      <c r="AN70" s="999"/>
      <c r="AO70" s="999"/>
      <c r="AP70" s="999">
        <v>2734</v>
      </c>
      <c r="AQ70" s="999"/>
      <c r="AR70" s="999"/>
      <c r="AS70" s="999"/>
      <c r="AT70" s="999"/>
      <c r="AU70" s="999" t="s">
        <v>450</v>
      </c>
      <c r="AV70" s="999"/>
      <c r="AW70" s="999"/>
      <c r="AX70" s="999"/>
      <c r="AY70" s="999"/>
      <c r="AZ70" s="1000"/>
      <c r="BA70" s="1000"/>
      <c r="BB70" s="1000"/>
      <c r="BC70" s="1000"/>
      <c r="BD70" s="1001"/>
      <c r="BE70" s="237"/>
      <c r="BF70" s="237"/>
      <c r="BG70" s="237"/>
      <c r="BH70" s="237"/>
      <c r="BI70" s="237"/>
      <c r="BJ70" s="237"/>
      <c r="BK70" s="237"/>
      <c r="BL70" s="237"/>
      <c r="BM70" s="237"/>
      <c r="BN70" s="237"/>
      <c r="BO70" s="237"/>
      <c r="BP70" s="237"/>
      <c r="BQ70" s="234">
        <v>64</v>
      </c>
      <c r="BR70" s="239"/>
      <c r="BS70" s="973"/>
      <c r="BT70" s="974"/>
      <c r="BU70" s="974"/>
      <c r="BV70" s="974"/>
      <c r="BW70" s="974"/>
      <c r="BX70" s="974"/>
      <c r="BY70" s="974"/>
      <c r="BZ70" s="974"/>
      <c r="CA70" s="974"/>
      <c r="CB70" s="974"/>
      <c r="CC70" s="974"/>
      <c r="CD70" s="974"/>
      <c r="CE70" s="974"/>
      <c r="CF70" s="974"/>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73"/>
      <c r="DW70" s="974"/>
      <c r="DX70" s="974"/>
      <c r="DY70" s="974"/>
      <c r="DZ70" s="975"/>
      <c r="EA70" s="226"/>
    </row>
    <row r="71" spans="1:131" ht="26.25" customHeight="1" x14ac:dyDescent="0.15">
      <c r="A71" s="234">
        <v>4</v>
      </c>
      <c r="B71" s="1002" t="s">
        <v>523</v>
      </c>
      <c r="C71" s="1003"/>
      <c r="D71" s="1003"/>
      <c r="E71" s="1003"/>
      <c r="F71" s="1003"/>
      <c r="G71" s="1003"/>
      <c r="H71" s="1003"/>
      <c r="I71" s="1003"/>
      <c r="J71" s="1003"/>
      <c r="K71" s="1003"/>
      <c r="L71" s="1003"/>
      <c r="M71" s="1003"/>
      <c r="N71" s="1003"/>
      <c r="O71" s="1003"/>
      <c r="P71" s="1004"/>
      <c r="Q71" s="1005">
        <v>379</v>
      </c>
      <c r="R71" s="999"/>
      <c r="S71" s="999"/>
      <c r="T71" s="999"/>
      <c r="U71" s="999"/>
      <c r="V71" s="999">
        <v>370</v>
      </c>
      <c r="W71" s="999"/>
      <c r="X71" s="999"/>
      <c r="Y71" s="999"/>
      <c r="Z71" s="999"/>
      <c r="AA71" s="999">
        <v>8</v>
      </c>
      <c r="AB71" s="999"/>
      <c r="AC71" s="999"/>
      <c r="AD71" s="999"/>
      <c r="AE71" s="999"/>
      <c r="AF71" s="999">
        <v>8</v>
      </c>
      <c r="AG71" s="999"/>
      <c r="AH71" s="999"/>
      <c r="AI71" s="999"/>
      <c r="AJ71" s="999"/>
      <c r="AK71" s="999">
        <v>165</v>
      </c>
      <c r="AL71" s="999"/>
      <c r="AM71" s="999"/>
      <c r="AN71" s="999"/>
      <c r="AO71" s="999"/>
      <c r="AP71" s="999" t="s">
        <v>450</v>
      </c>
      <c r="AQ71" s="999"/>
      <c r="AR71" s="999"/>
      <c r="AS71" s="999"/>
      <c r="AT71" s="999"/>
      <c r="AU71" s="999" t="s">
        <v>450</v>
      </c>
      <c r="AV71" s="999"/>
      <c r="AW71" s="999"/>
      <c r="AX71" s="999"/>
      <c r="AY71" s="999"/>
      <c r="AZ71" s="1000"/>
      <c r="BA71" s="1000"/>
      <c r="BB71" s="1000"/>
      <c r="BC71" s="1000"/>
      <c r="BD71" s="1001"/>
      <c r="BE71" s="237"/>
      <c r="BF71" s="237"/>
      <c r="BG71" s="237"/>
      <c r="BH71" s="237"/>
      <c r="BI71" s="237"/>
      <c r="BJ71" s="237"/>
      <c r="BK71" s="237"/>
      <c r="BL71" s="237"/>
      <c r="BM71" s="237"/>
      <c r="BN71" s="237"/>
      <c r="BO71" s="237"/>
      <c r="BP71" s="237"/>
      <c r="BQ71" s="234">
        <v>65</v>
      </c>
      <c r="BR71" s="239"/>
      <c r="BS71" s="973"/>
      <c r="BT71" s="974"/>
      <c r="BU71" s="974"/>
      <c r="BV71" s="974"/>
      <c r="BW71" s="974"/>
      <c r="BX71" s="974"/>
      <c r="BY71" s="974"/>
      <c r="BZ71" s="974"/>
      <c r="CA71" s="974"/>
      <c r="CB71" s="974"/>
      <c r="CC71" s="974"/>
      <c r="CD71" s="974"/>
      <c r="CE71" s="974"/>
      <c r="CF71" s="974"/>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73"/>
      <c r="DW71" s="974"/>
      <c r="DX71" s="974"/>
      <c r="DY71" s="974"/>
      <c r="DZ71" s="975"/>
      <c r="EA71" s="226"/>
    </row>
    <row r="72" spans="1:131" ht="26.25" customHeight="1" x14ac:dyDescent="0.15">
      <c r="A72" s="234">
        <v>5</v>
      </c>
      <c r="B72" s="1002" t="s">
        <v>524</v>
      </c>
      <c r="C72" s="1003"/>
      <c r="D72" s="1003"/>
      <c r="E72" s="1003"/>
      <c r="F72" s="1003"/>
      <c r="G72" s="1003"/>
      <c r="H72" s="1003"/>
      <c r="I72" s="1003"/>
      <c r="J72" s="1003"/>
      <c r="K72" s="1003"/>
      <c r="L72" s="1003"/>
      <c r="M72" s="1003"/>
      <c r="N72" s="1003"/>
      <c r="O72" s="1003"/>
      <c r="P72" s="1004"/>
      <c r="Q72" s="1005">
        <v>63</v>
      </c>
      <c r="R72" s="999"/>
      <c r="S72" s="999"/>
      <c r="T72" s="999"/>
      <c r="U72" s="999"/>
      <c r="V72" s="999">
        <v>63</v>
      </c>
      <c r="W72" s="999"/>
      <c r="X72" s="999"/>
      <c r="Y72" s="999"/>
      <c r="Z72" s="999"/>
      <c r="AA72" s="999" t="s">
        <v>450</v>
      </c>
      <c r="AB72" s="999"/>
      <c r="AC72" s="999"/>
      <c r="AD72" s="999"/>
      <c r="AE72" s="999"/>
      <c r="AF72" s="999" t="s">
        <v>450</v>
      </c>
      <c r="AG72" s="999"/>
      <c r="AH72" s="999"/>
      <c r="AI72" s="999"/>
      <c r="AJ72" s="999"/>
      <c r="AK72" s="999" t="s">
        <v>450</v>
      </c>
      <c r="AL72" s="999"/>
      <c r="AM72" s="999"/>
      <c r="AN72" s="999"/>
      <c r="AO72" s="999"/>
      <c r="AP72" s="999" t="s">
        <v>450</v>
      </c>
      <c r="AQ72" s="999"/>
      <c r="AR72" s="999"/>
      <c r="AS72" s="999"/>
      <c r="AT72" s="999"/>
      <c r="AU72" s="999" t="s">
        <v>450</v>
      </c>
      <c r="AV72" s="999"/>
      <c r="AW72" s="999"/>
      <c r="AX72" s="999"/>
      <c r="AY72" s="999"/>
      <c r="AZ72" s="1000"/>
      <c r="BA72" s="1000"/>
      <c r="BB72" s="1000"/>
      <c r="BC72" s="1000"/>
      <c r="BD72" s="1001"/>
      <c r="BE72" s="237"/>
      <c r="BF72" s="237"/>
      <c r="BG72" s="237"/>
      <c r="BH72" s="237"/>
      <c r="BI72" s="237"/>
      <c r="BJ72" s="237"/>
      <c r="BK72" s="237"/>
      <c r="BL72" s="237"/>
      <c r="BM72" s="237"/>
      <c r="BN72" s="237"/>
      <c r="BO72" s="237"/>
      <c r="BP72" s="237"/>
      <c r="BQ72" s="234">
        <v>66</v>
      </c>
      <c r="BR72" s="239"/>
      <c r="BS72" s="973"/>
      <c r="BT72" s="974"/>
      <c r="BU72" s="974"/>
      <c r="BV72" s="974"/>
      <c r="BW72" s="974"/>
      <c r="BX72" s="974"/>
      <c r="BY72" s="974"/>
      <c r="BZ72" s="974"/>
      <c r="CA72" s="974"/>
      <c r="CB72" s="974"/>
      <c r="CC72" s="974"/>
      <c r="CD72" s="974"/>
      <c r="CE72" s="974"/>
      <c r="CF72" s="974"/>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73"/>
      <c r="DW72" s="974"/>
      <c r="DX72" s="974"/>
      <c r="DY72" s="974"/>
      <c r="DZ72" s="975"/>
      <c r="EA72" s="226"/>
    </row>
    <row r="73" spans="1:131" ht="26.25" customHeight="1" x14ac:dyDescent="0.15">
      <c r="A73" s="234">
        <v>6</v>
      </c>
      <c r="B73" s="1002" t="s">
        <v>525</v>
      </c>
      <c r="C73" s="1003"/>
      <c r="D73" s="1003"/>
      <c r="E73" s="1003"/>
      <c r="F73" s="1003"/>
      <c r="G73" s="1003"/>
      <c r="H73" s="1003"/>
      <c r="I73" s="1003"/>
      <c r="J73" s="1003"/>
      <c r="K73" s="1003"/>
      <c r="L73" s="1003"/>
      <c r="M73" s="1003"/>
      <c r="N73" s="1003"/>
      <c r="O73" s="1003"/>
      <c r="P73" s="1004"/>
      <c r="Q73" s="1005">
        <v>194</v>
      </c>
      <c r="R73" s="999"/>
      <c r="S73" s="999"/>
      <c r="T73" s="999"/>
      <c r="U73" s="999"/>
      <c r="V73" s="999">
        <v>161</v>
      </c>
      <c r="W73" s="999"/>
      <c r="X73" s="999"/>
      <c r="Y73" s="999"/>
      <c r="Z73" s="999"/>
      <c r="AA73" s="999">
        <v>33</v>
      </c>
      <c r="AB73" s="999"/>
      <c r="AC73" s="999"/>
      <c r="AD73" s="999"/>
      <c r="AE73" s="999"/>
      <c r="AF73" s="999">
        <v>33</v>
      </c>
      <c r="AG73" s="999"/>
      <c r="AH73" s="999"/>
      <c r="AI73" s="999"/>
      <c r="AJ73" s="999"/>
      <c r="AK73" s="999" t="s">
        <v>450</v>
      </c>
      <c r="AL73" s="999"/>
      <c r="AM73" s="999"/>
      <c r="AN73" s="999"/>
      <c r="AO73" s="999"/>
      <c r="AP73" s="999" t="s">
        <v>450</v>
      </c>
      <c r="AQ73" s="999"/>
      <c r="AR73" s="999"/>
      <c r="AS73" s="999"/>
      <c r="AT73" s="999"/>
      <c r="AU73" s="999" t="s">
        <v>450</v>
      </c>
      <c r="AV73" s="999"/>
      <c r="AW73" s="999"/>
      <c r="AX73" s="999"/>
      <c r="AY73" s="999"/>
      <c r="AZ73" s="1000"/>
      <c r="BA73" s="1000"/>
      <c r="BB73" s="1000"/>
      <c r="BC73" s="1000"/>
      <c r="BD73" s="1001"/>
      <c r="BE73" s="237"/>
      <c r="BF73" s="237"/>
      <c r="BG73" s="237"/>
      <c r="BH73" s="237"/>
      <c r="BI73" s="237"/>
      <c r="BJ73" s="237"/>
      <c r="BK73" s="237"/>
      <c r="BL73" s="237"/>
      <c r="BM73" s="237"/>
      <c r="BN73" s="237"/>
      <c r="BO73" s="237"/>
      <c r="BP73" s="237"/>
      <c r="BQ73" s="234">
        <v>67</v>
      </c>
      <c r="BR73" s="239"/>
      <c r="BS73" s="973"/>
      <c r="BT73" s="974"/>
      <c r="BU73" s="974"/>
      <c r="BV73" s="974"/>
      <c r="BW73" s="974"/>
      <c r="BX73" s="974"/>
      <c r="BY73" s="974"/>
      <c r="BZ73" s="974"/>
      <c r="CA73" s="974"/>
      <c r="CB73" s="974"/>
      <c r="CC73" s="974"/>
      <c r="CD73" s="974"/>
      <c r="CE73" s="974"/>
      <c r="CF73" s="974"/>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73"/>
      <c r="DW73" s="974"/>
      <c r="DX73" s="974"/>
      <c r="DY73" s="974"/>
      <c r="DZ73" s="975"/>
      <c r="EA73" s="226"/>
    </row>
    <row r="74" spans="1:131" ht="26.25" customHeight="1" x14ac:dyDescent="0.15">
      <c r="A74" s="234">
        <v>7</v>
      </c>
      <c r="B74" s="1002" t="s">
        <v>526</v>
      </c>
      <c r="C74" s="1003"/>
      <c r="D74" s="1003"/>
      <c r="E74" s="1003"/>
      <c r="F74" s="1003"/>
      <c r="G74" s="1003"/>
      <c r="H74" s="1003"/>
      <c r="I74" s="1003"/>
      <c r="J74" s="1003"/>
      <c r="K74" s="1003"/>
      <c r="L74" s="1003"/>
      <c r="M74" s="1003"/>
      <c r="N74" s="1003"/>
      <c r="O74" s="1003"/>
      <c r="P74" s="1004"/>
      <c r="Q74" s="1005">
        <v>814330</v>
      </c>
      <c r="R74" s="999"/>
      <c r="S74" s="999"/>
      <c r="T74" s="999"/>
      <c r="U74" s="999"/>
      <c r="V74" s="999">
        <v>784571</v>
      </c>
      <c r="W74" s="999"/>
      <c r="X74" s="999"/>
      <c r="Y74" s="999"/>
      <c r="Z74" s="999"/>
      <c r="AA74" s="999">
        <v>29760</v>
      </c>
      <c r="AB74" s="999"/>
      <c r="AC74" s="999"/>
      <c r="AD74" s="999"/>
      <c r="AE74" s="999"/>
      <c r="AF74" s="999">
        <v>29760</v>
      </c>
      <c r="AG74" s="999"/>
      <c r="AH74" s="999"/>
      <c r="AI74" s="999"/>
      <c r="AJ74" s="999"/>
      <c r="AK74" s="999">
        <v>5568</v>
      </c>
      <c r="AL74" s="999"/>
      <c r="AM74" s="999"/>
      <c r="AN74" s="999"/>
      <c r="AO74" s="999"/>
      <c r="AP74" s="999" t="s">
        <v>450</v>
      </c>
      <c r="AQ74" s="999"/>
      <c r="AR74" s="999"/>
      <c r="AS74" s="999"/>
      <c r="AT74" s="999"/>
      <c r="AU74" s="999" t="s">
        <v>450</v>
      </c>
      <c r="AV74" s="999"/>
      <c r="AW74" s="999"/>
      <c r="AX74" s="999"/>
      <c r="AY74" s="999"/>
      <c r="AZ74" s="1000"/>
      <c r="BA74" s="1000"/>
      <c r="BB74" s="1000"/>
      <c r="BC74" s="1000"/>
      <c r="BD74" s="1001"/>
      <c r="BE74" s="237"/>
      <c r="BF74" s="237"/>
      <c r="BG74" s="237"/>
      <c r="BH74" s="237"/>
      <c r="BI74" s="237"/>
      <c r="BJ74" s="237"/>
      <c r="BK74" s="237"/>
      <c r="BL74" s="237"/>
      <c r="BM74" s="237"/>
      <c r="BN74" s="237"/>
      <c r="BO74" s="237"/>
      <c r="BP74" s="237"/>
      <c r="BQ74" s="234">
        <v>68</v>
      </c>
      <c r="BR74" s="239"/>
      <c r="BS74" s="973"/>
      <c r="BT74" s="974"/>
      <c r="BU74" s="974"/>
      <c r="BV74" s="974"/>
      <c r="BW74" s="974"/>
      <c r="BX74" s="974"/>
      <c r="BY74" s="974"/>
      <c r="BZ74" s="974"/>
      <c r="CA74" s="974"/>
      <c r="CB74" s="974"/>
      <c r="CC74" s="974"/>
      <c r="CD74" s="974"/>
      <c r="CE74" s="974"/>
      <c r="CF74" s="974"/>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73"/>
      <c r="DW74" s="974"/>
      <c r="DX74" s="974"/>
      <c r="DY74" s="974"/>
      <c r="DZ74" s="975"/>
      <c r="EA74" s="226"/>
    </row>
    <row r="75" spans="1:131" ht="26.25" customHeight="1" x14ac:dyDescent="0.15">
      <c r="A75" s="234">
        <v>8</v>
      </c>
      <c r="B75" s="1002" t="s">
        <v>527</v>
      </c>
      <c r="C75" s="1003"/>
      <c r="D75" s="1003"/>
      <c r="E75" s="1003"/>
      <c r="F75" s="1003"/>
      <c r="G75" s="1003"/>
      <c r="H75" s="1003"/>
      <c r="I75" s="1003"/>
      <c r="J75" s="1003"/>
      <c r="K75" s="1003"/>
      <c r="L75" s="1003"/>
      <c r="M75" s="1003"/>
      <c r="N75" s="1003"/>
      <c r="O75" s="1003"/>
      <c r="P75" s="1004"/>
      <c r="Q75" s="1006">
        <v>3568</v>
      </c>
      <c r="R75" s="1007"/>
      <c r="S75" s="1007"/>
      <c r="T75" s="1007"/>
      <c r="U75" s="1008"/>
      <c r="V75" s="1009">
        <v>3383</v>
      </c>
      <c r="W75" s="1007"/>
      <c r="X75" s="1007"/>
      <c r="Y75" s="1007"/>
      <c r="Z75" s="1008"/>
      <c r="AA75" s="1009">
        <v>185</v>
      </c>
      <c r="AB75" s="1007"/>
      <c r="AC75" s="1007"/>
      <c r="AD75" s="1007"/>
      <c r="AE75" s="1008"/>
      <c r="AF75" s="1009">
        <v>184</v>
      </c>
      <c r="AG75" s="1007"/>
      <c r="AH75" s="1007"/>
      <c r="AI75" s="1007"/>
      <c r="AJ75" s="1008"/>
      <c r="AK75" s="1009">
        <v>63</v>
      </c>
      <c r="AL75" s="1007"/>
      <c r="AM75" s="1007"/>
      <c r="AN75" s="1007"/>
      <c r="AO75" s="1008"/>
      <c r="AP75" s="1009" t="s">
        <v>450</v>
      </c>
      <c r="AQ75" s="1007"/>
      <c r="AR75" s="1007"/>
      <c r="AS75" s="1007"/>
      <c r="AT75" s="1008"/>
      <c r="AU75" s="1009" t="s">
        <v>450</v>
      </c>
      <c r="AV75" s="1007"/>
      <c r="AW75" s="1007"/>
      <c r="AX75" s="1007"/>
      <c r="AY75" s="1008"/>
      <c r="AZ75" s="1000"/>
      <c r="BA75" s="1000"/>
      <c r="BB75" s="1000"/>
      <c r="BC75" s="1000"/>
      <c r="BD75" s="1001"/>
      <c r="BE75" s="237"/>
      <c r="BF75" s="237"/>
      <c r="BG75" s="237"/>
      <c r="BH75" s="237"/>
      <c r="BI75" s="237"/>
      <c r="BJ75" s="237"/>
      <c r="BK75" s="237"/>
      <c r="BL75" s="237"/>
      <c r="BM75" s="237"/>
      <c r="BN75" s="237"/>
      <c r="BO75" s="237"/>
      <c r="BP75" s="237"/>
      <c r="BQ75" s="234">
        <v>69</v>
      </c>
      <c r="BR75" s="239"/>
      <c r="BS75" s="973"/>
      <c r="BT75" s="974"/>
      <c r="BU75" s="974"/>
      <c r="BV75" s="974"/>
      <c r="BW75" s="974"/>
      <c r="BX75" s="974"/>
      <c r="BY75" s="974"/>
      <c r="BZ75" s="974"/>
      <c r="CA75" s="974"/>
      <c r="CB75" s="974"/>
      <c r="CC75" s="974"/>
      <c r="CD75" s="974"/>
      <c r="CE75" s="974"/>
      <c r="CF75" s="974"/>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73"/>
      <c r="DW75" s="974"/>
      <c r="DX75" s="974"/>
      <c r="DY75" s="974"/>
      <c r="DZ75" s="975"/>
      <c r="EA75" s="226"/>
    </row>
    <row r="76" spans="1:131" ht="26.25" customHeight="1" x14ac:dyDescent="0.15">
      <c r="A76" s="234">
        <v>9</v>
      </c>
      <c r="B76" s="1002"/>
      <c r="C76" s="1003"/>
      <c r="D76" s="1003"/>
      <c r="E76" s="1003"/>
      <c r="F76" s="1003"/>
      <c r="G76" s="1003"/>
      <c r="H76" s="1003"/>
      <c r="I76" s="1003"/>
      <c r="J76" s="1003"/>
      <c r="K76" s="1003"/>
      <c r="L76" s="1003"/>
      <c r="M76" s="1003"/>
      <c r="N76" s="1003"/>
      <c r="O76" s="1003"/>
      <c r="P76" s="1004"/>
      <c r="Q76" s="1006"/>
      <c r="R76" s="1007"/>
      <c r="S76" s="1007"/>
      <c r="T76" s="1007"/>
      <c r="U76" s="1008"/>
      <c r="V76" s="1009"/>
      <c r="W76" s="1007"/>
      <c r="X76" s="1007"/>
      <c r="Y76" s="1007"/>
      <c r="Z76" s="1008"/>
      <c r="AA76" s="1009"/>
      <c r="AB76" s="1007"/>
      <c r="AC76" s="1007"/>
      <c r="AD76" s="1007"/>
      <c r="AE76" s="1008"/>
      <c r="AF76" s="1009"/>
      <c r="AG76" s="1007"/>
      <c r="AH76" s="1007"/>
      <c r="AI76" s="1007"/>
      <c r="AJ76" s="1008"/>
      <c r="AK76" s="1009"/>
      <c r="AL76" s="1007"/>
      <c r="AM76" s="1007"/>
      <c r="AN76" s="1007"/>
      <c r="AO76" s="1008"/>
      <c r="AP76" s="1009"/>
      <c r="AQ76" s="1007"/>
      <c r="AR76" s="1007"/>
      <c r="AS76" s="1007"/>
      <c r="AT76" s="1008"/>
      <c r="AU76" s="1009"/>
      <c r="AV76" s="1007"/>
      <c r="AW76" s="1007"/>
      <c r="AX76" s="1007"/>
      <c r="AY76" s="1008"/>
      <c r="AZ76" s="1000"/>
      <c r="BA76" s="1000"/>
      <c r="BB76" s="1000"/>
      <c r="BC76" s="1000"/>
      <c r="BD76" s="1001"/>
      <c r="BE76" s="237"/>
      <c r="BF76" s="237"/>
      <c r="BG76" s="237"/>
      <c r="BH76" s="237"/>
      <c r="BI76" s="237"/>
      <c r="BJ76" s="237"/>
      <c r="BK76" s="237"/>
      <c r="BL76" s="237"/>
      <c r="BM76" s="237"/>
      <c r="BN76" s="237"/>
      <c r="BO76" s="237"/>
      <c r="BP76" s="237"/>
      <c r="BQ76" s="234">
        <v>70</v>
      </c>
      <c r="BR76" s="239"/>
      <c r="BS76" s="973"/>
      <c r="BT76" s="974"/>
      <c r="BU76" s="974"/>
      <c r="BV76" s="974"/>
      <c r="BW76" s="974"/>
      <c r="BX76" s="974"/>
      <c r="BY76" s="974"/>
      <c r="BZ76" s="974"/>
      <c r="CA76" s="974"/>
      <c r="CB76" s="974"/>
      <c r="CC76" s="974"/>
      <c r="CD76" s="974"/>
      <c r="CE76" s="974"/>
      <c r="CF76" s="974"/>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73"/>
      <c r="DW76" s="974"/>
      <c r="DX76" s="974"/>
      <c r="DY76" s="974"/>
      <c r="DZ76" s="975"/>
      <c r="EA76" s="226"/>
    </row>
    <row r="77" spans="1:131" ht="26.25" customHeight="1" x14ac:dyDescent="0.15">
      <c r="A77" s="234">
        <v>10</v>
      </c>
      <c r="B77" s="1002"/>
      <c r="C77" s="1003"/>
      <c r="D77" s="1003"/>
      <c r="E77" s="1003"/>
      <c r="F77" s="1003"/>
      <c r="G77" s="1003"/>
      <c r="H77" s="1003"/>
      <c r="I77" s="1003"/>
      <c r="J77" s="1003"/>
      <c r="K77" s="1003"/>
      <c r="L77" s="1003"/>
      <c r="M77" s="1003"/>
      <c r="N77" s="1003"/>
      <c r="O77" s="1003"/>
      <c r="P77" s="1004"/>
      <c r="Q77" s="1006"/>
      <c r="R77" s="1007"/>
      <c r="S77" s="1007"/>
      <c r="T77" s="1007"/>
      <c r="U77" s="1008"/>
      <c r="V77" s="1009"/>
      <c r="W77" s="1007"/>
      <c r="X77" s="1007"/>
      <c r="Y77" s="1007"/>
      <c r="Z77" s="1008"/>
      <c r="AA77" s="1009"/>
      <c r="AB77" s="1007"/>
      <c r="AC77" s="1007"/>
      <c r="AD77" s="1007"/>
      <c r="AE77" s="1008"/>
      <c r="AF77" s="1009"/>
      <c r="AG77" s="1007"/>
      <c r="AH77" s="1007"/>
      <c r="AI77" s="1007"/>
      <c r="AJ77" s="1008"/>
      <c r="AK77" s="1009"/>
      <c r="AL77" s="1007"/>
      <c r="AM77" s="1007"/>
      <c r="AN77" s="1007"/>
      <c r="AO77" s="1008"/>
      <c r="AP77" s="1009"/>
      <c r="AQ77" s="1007"/>
      <c r="AR77" s="1007"/>
      <c r="AS77" s="1007"/>
      <c r="AT77" s="1008"/>
      <c r="AU77" s="1009"/>
      <c r="AV77" s="1007"/>
      <c r="AW77" s="1007"/>
      <c r="AX77" s="1007"/>
      <c r="AY77" s="1008"/>
      <c r="AZ77" s="1000"/>
      <c r="BA77" s="1000"/>
      <c r="BB77" s="1000"/>
      <c r="BC77" s="1000"/>
      <c r="BD77" s="1001"/>
      <c r="BE77" s="237"/>
      <c r="BF77" s="237"/>
      <c r="BG77" s="237"/>
      <c r="BH77" s="237"/>
      <c r="BI77" s="237"/>
      <c r="BJ77" s="237"/>
      <c r="BK77" s="237"/>
      <c r="BL77" s="237"/>
      <c r="BM77" s="237"/>
      <c r="BN77" s="237"/>
      <c r="BO77" s="237"/>
      <c r="BP77" s="237"/>
      <c r="BQ77" s="234">
        <v>71</v>
      </c>
      <c r="BR77" s="239"/>
      <c r="BS77" s="973"/>
      <c r="BT77" s="974"/>
      <c r="BU77" s="974"/>
      <c r="BV77" s="974"/>
      <c r="BW77" s="974"/>
      <c r="BX77" s="974"/>
      <c r="BY77" s="974"/>
      <c r="BZ77" s="974"/>
      <c r="CA77" s="974"/>
      <c r="CB77" s="974"/>
      <c r="CC77" s="974"/>
      <c r="CD77" s="974"/>
      <c r="CE77" s="974"/>
      <c r="CF77" s="974"/>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73"/>
      <c r="DW77" s="974"/>
      <c r="DX77" s="974"/>
      <c r="DY77" s="974"/>
      <c r="DZ77" s="975"/>
      <c r="EA77" s="226"/>
    </row>
    <row r="78" spans="1:131" ht="26.25" customHeight="1" x14ac:dyDescent="0.15">
      <c r="A78" s="234">
        <v>11</v>
      </c>
      <c r="B78" s="1002"/>
      <c r="C78" s="1003"/>
      <c r="D78" s="1003"/>
      <c r="E78" s="1003"/>
      <c r="F78" s="1003"/>
      <c r="G78" s="1003"/>
      <c r="H78" s="1003"/>
      <c r="I78" s="1003"/>
      <c r="J78" s="1003"/>
      <c r="K78" s="1003"/>
      <c r="L78" s="1003"/>
      <c r="M78" s="1003"/>
      <c r="N78" s="1003"/>
      <c r="O78" s="1003"/>
      <c r="P78" s="1004"/>
      <c r="Q78" s="1005"/>
      <c r="R78" s="999"/>
      <c r="S78" s="999"/>
      <c r="T78" s="999"/>
      <c r="U78" s="999"/>
      <c r="V78" s="999"/>
      <c r="W78" s="999"/>
      <c r="X78" s="999"/>
      <c r="Y78" s="999"/>
      <c r="Z78" s="999"/>
      <c r="AA78" s="999"/>
      <c r="AB78" s="999"/>
      <c r="AC78" s="999"/>
      <c r="AD78" s="999"/>
      <c r="AE78" s="999"/>
      <c r="AF78" s="999"/>
      <c r="AG78" s="999"/>
      <c r="AH78" s="999"/>
      <c r="AI78" s="999"/>
      <c r="AJ78" s="999"/>
      <c r="AK78" s="999"/>
      <c r="AL78" s="999"/>
      <c r="AM78" s="999"/>
      <c r="AN78" s="999"/>
      <c r="AO78" s="999"/>
      <c r="AP78" s="999"/>
      <c r="AQ78" s="999"/>
      <c r="AR78" s="999"/>
      <c r="AS78" s="999"/>
      <c r="AT78" s="999"/>
      <c r="AU78" s="999"/>
      <c r="AV78" s="999"/>
      <c r="AW78" s="999"/>
      <c r="AX78" s="999"/>
      <c r="AY78" s="999"/>
      <c r="AZ78" s="1000"/>
      <c r="BA78" s="1000"/>
      <c r="BB78" s="1000"/>
      <c r="BC78" s="1000"/>
      <c r="BD78" s="1001"/>
      <c r="BE78" s="237"/>
      <c r="BF78" s="237"/>
      <c r="BG78" s="237"/>
      <c r="BH78" s="237"/>
      <c r="BI78" s="237"/>
      <c r="BJ78" s="226"/>
      <c r="BK78" s="226"/>
      <c r="BL78" s="226"/>
      <c r="BM78" s="226"/>
      <c r="BN78" s="226"/>
      <c r="BO78" s="237"/>
      <c r="BP78" s="237"/>
      <c r="BQ78" s="234">
        <v>72</v>
      </c>
      <c r="BR78" s="239"/>
      <c r="BS78" s="973"/>
      <c r="BT78" s="974"/>
      <c r="BU78" s="974"/>
      <c r="BV78" s="974"/>
      <c r="BW78" s="974"/>
      <c r="BX78" s="974"/>
      <c r="BY78" s="974"/>
      <c r="BZ78" s="974"/>
      <c r="CA78" s="974"/>
      <c r="CB78" s="974"/>
      <c r="CC78" s="974"/>
      <c r="CD78" s="974"/>
      <c r="CE78" s="974"/>
      <c r="CF78" s="974"/>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73"/>
      <c r="DW78" s="974"/>
      <c r="DX78" s="974"/>
      <c r="DY78" s="974"/>
      <c r="DZ78" s="975"/>
      <c r="EA78" s="226"/>
    </row>
    <row r="79" spans="1:131" ht="26.25" customHeight="1" x14ac:dyDescent="0.15">
      <c r="A79" s="234">
        <v>12</v>
      </c>
      <c r="B79" s="1002"/>
      <c r="C79" s="1003"/>
      <c r="D79" s="1003"/>
      <c r="E79" s="1003"/>
      <c r="F79" s="1003"/>
      <c r="G79" s="1003"/>
      <c r="H79" s="1003"/>
      <c r="I79" s="1003"/>
      <c r="J79" s="1003"/>
      <c r="K79" s="1003"/>
      <c r="L79" s="1003"/>
      <c r="M79" s="1003"/>
      <c r="N79" s="1003"/>
      <c r="O79" s="1003"/>
      <c r="P79" s="1004"/>
      <c r="Q79" s="1005"/>
      <c r="R79" s="999"/>
      <c r="S79" s="999"/>
      <c r="T79" s="999"/>
      <c r="U79" s="999"/>
      <c r="V79" s="999"/>
      <c r="W79" s="999"/>
      <c r="X79" s="999"/>
      <c r="Y79" s="999"/>
      <c r="Z79" s="999"/>
      <c r="AA79" s="999"/>
      <c r="AB79" s="999"/>
      <c r="AC79" s="999"/>
      <c r="AD79" s="999"/>
      <c r="AE79" s="999"/>
      <c r="AF79" s="999"/>
      <c r="AG79" s="999"/>
      <c r="AH79" s="999"/>
      <c r="AI79" s="999"/>
      <c r="AJ79" s="999"/>
      <c r="AK79" s="999"/>
      <c r="AL79" s="999"/>
      <c r="AM79" s="999"/>
      <c r="AN79" s="999"/>
      <c r="AO79" s="999"/>
      <c r="AP79" s="999"/>
      <c r="AQ79" s="999"/>
      <c r="AR79" s="999"/>
      <c r="AS79" s="999"/>
      <c r="AT79" s="999"/>
      <c r="AU79" s="999"/>
      <c r="AV79" s="999"/>
      <c r="AW79" s="999"/>
      <c r="AX79" s="999"/>
      <c r="AY79" s="999"/>
      <c r="AZ79" s="1000"/>
      <c r="BA79" s="1000"/>
      <c r="BB79" s="1000"/>
      <c r="BC79" s="1000"/>
      <c r="BD79" s="1001"/>
      <c r="BE79" s="237"/>
      <c r="BF79" s="237"/>
      <c r="BG79" s="237"/>
      <c r="BH79" s="237"/>
      <c r="BI79" s="237"/>
      <c r="BJ79" s="226"/>
      <c r="BK79" s="226"/>
      <c r="BL79" s="226"/>
      <c r="BM79" s="226"/>
      <c r="BN79" s="226"/>
      <c r="BO79" s="237"/>
      <c r="BP79" s="237"/>
      <c r="BQ79" s="234">
        <v>73</v>
      </c>
      <c r="BR79" s="239"/>
      <c r="BS79" s="973"/>
      <c r="BT79" s="974"/>
      <c r="BU79" s="974"/>
      <c r="BV79" s="974"/>
      <c r="BW79" s="974"/>
      <c r="BX79" s="974"/>
      <c r="BY79" s="974"/>
      <c r="BZ79" s="974"/>
      <c r="CA79" s="974"/>
      <c r="CB79" s="974"/>
      <c r="CC79" s="974"/>
      <c r="CD79" s="974"/>
      <c r="CE79" s="974"/>
      <c r="CF79" s="974"/>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73"/>
      <c r="DW79" s="974"/>
      <c r="DX79" s="974"/>
      <c r="DY79" s="974"/>
      <c r="DZ79" s="975"/>
      <c r="EA79" s="226"/>
    </row>
    <row r="80" spans="1:131" ht="26.25" customHeight="1" x14ac:dyDescent="0.15">
      <c r="A80" s="234">
        <v>13</v>
      </c>
      <c r="B80" s="1002"/>
      <c r="C80" s="1003"/>
      <c r="D80" s="1003"/>
      <c r="E80" s="1003"/>
      <c r="F80" s="1003"/>
      <c r="G80" s="1003"/>
      <c r="H80" s="1003"/>
      <c r="I80" s="1003"/>
      <c r="J80" s="1003"/>
      <c r="K80" s="1003"/>
      <c r="L80" s="1003"/>
      <c r="M80" s="1003"/>
      <c r="N80" s="1003"/>
      <c r="O80" s="1003"/>
      <c r="P80" s="1004"/>
      <c r="Q80" s="1005"/>
      <c r="R80" s="999"/>
      <c r="S80" s="999"/>
      <c r="T80" s="999"/>
      <c r="U80" s="999"/>
      <c r="V80" s="999"/>
      <c r="W80" s="999"/>
      <c r="X80" s="999"/>
      <c r="Y80" s="999"/>
      <c r="Z80" s="999"/>
      <c r="AA80" s="999"/>
      <c r="AB80" s="999"/>
      <c r="AC80" s="999"/>
      <c r="AD80" s="999"/>
      <c r="AE80" s="999"/>
      <c r="AF80" s="999"/>
      <c r="AG80" s="999"/>
      <c r="AH80" s="999"/>
      <c r="AI80" s="999"/>
      <c r="AJ80" s="999"/>
      <c r="AK80" s="999"/>
      <c r="AL80" s="999"/>
      <c r="AM80" s="999"/>
      <c r="AN80" s="999"/>
      <c r="AO80" s="999"/>
      <c r="AP80" s="999"/>
      <c r="AQ80" s="999"/>
      <c r="AR80" s="999"/>
      <c r="AS80" s="999"/>
      <c r="AT80" s="999"/>
      <c r="AU80" s="999"/>
      <c r="AV80" s="999"/>
      <c r="AW80" s="999"/>
      <c r="AX80" s="999"/>
      <c r="AY80" s="999"/>
      <c r="AZ80" s="1000"/>
      <c r="BA80" s="1000"/>
      <c r="BB80" s="1000"/>
      <c r="BC80" s="1000"/>
      <c r="BD80" s="1001"/>
      <c r="BE80" s="237"/>
      <c r="BF80" s="237"/>
      <c r="BG80" s="237"/>
      <c r="BH80" s="237"/>
      <c r="BI80" s="237"/>
      <c r="BJ80" s="237"/>
      <c r="BK80" s="237"/>
      <c r="BL80" s="237"/>
      <c r="BM80" s="237"/>
      <c r="BN80" s="237"/>
      <c r="BO80" s="237"/>
      <c r="BP80" s="237"/>
      <c r="BQ80" s="234">
        <v>74</v>
      </c>
      <c r="BR80" s="239"/>
      <c r="BS80" s="973"/>
      <c r="BT80" s="974"/>
      <c r="BU80" s="974"/>
      <c r="BV80" s="974"/>
      <c r="BW80" s="974"/>
      <c r="BX80" s="974"/>
      <c r="BY80" s="974"/>
      <c r="BZ80" s="974"/>
      <c r="CA80" s="974"/>
      <c r="CB80" s="974"/>
      <c r="CC80" s="974"/>
      <c r="CD80" s="974"/>
      <c r="CE80" s="974"/>
      <c r="CF80" s="974"/>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73"/>
      <c r="DW80" s="974"/>
      <c r="DX80" s="974"/>
      <c r="DY80" s="974"/>
      <c r="DZ80" s="975"/>
      <c r="EA80" s="226"/>
    </row>
    <row r="81" spans="1:131" ht="26.25" customHeight="1" x14ac:dyDescent="0.15">
      <c r="A81" s="234">
        <v>14</v>
      </c>
      <c r="B81" s="1002"/>
      <c r="C81" s="1003"/>
      <c r="D81" s="1003"/>
      <c r="E81" s="1003"/>
      <c r="F81" s="1003"/>
      <c r="G81" s="1003"/>
      <c r="H81" s="1003"/>
      <c r="I81" s="1003"/>
      <c r="J81" s="1003"/>
      <c r="K81" s="1003"/>
      <c r="L81" s="1003"/>
      <c r="M81" s="1003"/>
      <c r="N81" s="1003"/>
      <c r="O81" s="1003"/>
      <c r="P81" s="1004"/>
      <c r="Q81" s="1005"/>
      <c r="R81" s="999"/>
      <c r="S81" s="999"/>
      <c r="T81" s="999"/>
      <c r="U81" s="999"/>
      <c r="V81" s="999"/>
      <c r="W81" s="999"/>
      <c r="X81" s="999"/>
      <c r="Y81" s="999"/>
      <c r="Z81" s="999"/>
      <c r="AA81" s="999"/>
      <c r="AB81" s="999"/>
      <c r="AC81" s="999"/>
      <c r="AD81" s="999"/>
      <c r="AE81" s="999"/>
      <c r="AF81" s="999"/>
      <c r="AG81" s="999"/>
      <c r="AH81" s="999"/>
      <c r="AI81" s="999"/>
      <c r="AJ81" s="999"/>
      <c r="AK81" s="999"/>
      <c r="AL81" s="999"/>
      <c r="AM81" s="999"/>
      <c r="AN81" s="999"/>
      <c r="AO81" s="999"/>
      <c r="AP81" s="999"/>
      <c r="AQ81" s="999"/>
      <c r="AR81" s="999"/>
      <c r="AS81" s="999"/>
      <c r="AT81" s="999"/>
      <c r="AU81" s="999"/>
      <c r="AV81" s="999"/>
      <c r="AW81" s="999"/>
      <c r="AX81" s="999"/>
      <c r="AY81" s="999"/>
      <c r="AZ81" s="1000"/>
      <c r="BA81" s="1000"/>
      <c r="BB81" s="1000"/>
      <c r="BC81" s="1000"/>
      <c r="BD81" s="1001"/>
      <c r="BE81" s="237"/>
      <c r="BF81" s="237"/>
      <c r="BG81" s="237"/>
      <c r="BH81" s="237"/>
      <c r="BI81" s="237"/>
      <c r="BJ81" s="237"/>
      <c r="BK81" s="237"/>
      <c r="BL81" s="237"/>
      <c r="BM81" s="237"/>
      <c r="BN81" s="237"/>
      <c r="BO81" s="237"/>
      <c r="BP81" s="237"/>
      <c r="BQ81" s="234">
        <v>75</v>
      </c>
      <c r="BR81" s="239"/>
      <c r="BS81" s="973"/>
      <c r="BT81" s="974"/>
      <c r="BU81" s="974"/>
      <c r="BV81" s="974"/>
      <c r="BW81" s="974"/>
      <c r="BX81" s="974"/>
      <c r="BY81" s="974"/>
      <c r="BZ81" s="974"/>
      <c r="CA81" s="974"/>
      <c r="CB81" s="974"/>
      <c r="CC81" s="974"/>
      <c r="CD81" s="974"/>
      <c r="CE81" s="974"/>
      <c r="CF81" s="974"/>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73"/>
      <c r="DW81" s="974"/>
      <c r="DX81" s="974"/>
      <c r="DY81" s="974"/>
      <c r="DZ81" s="975"/>
      <c r="EA81" s="226"/>
    </row>
    <row r="82" spans="1:131" ht="26.25" customHeight="1" x14ac:dyDescent="0.15">
      <c r="A82" s="234">
        <v>15</v>
      </c>
      <c r="B82" s="1002"/>
      <c r="C82" s="1003"/>
      <c r="D82" s="1003"/>
      <c r="E82" s="1003"/>
      <c r="F82" s="1003"/>
      <c r="G82" s="1003"/>
      <c r="H82" s="1003"/>
      <c r="I82" s="1003"/>
      <c r="J82" s="1003"/>
      <c r="K82" s="1003"/>
      <c r="L82" s="1003"/>
      <c r="M82" s="1003"/>
      <c r="N82" s="1003"/>
      <c r="O82" s="1003"/>
      <c r="P82" s="1004"/>
      <c r="Q82" s="1005"/>
      <c r="R82" s="999"/>
      <c r="S82" s="999"/>
      <c r="T82" s="999"/>
      <c r="U82" s="999"/>
      <c r="V82" s="999"/>
      <c r="W82" s="999"/>
      <c r="X82" s="999"/>
      <c r="Y82" s="999"/>
      <c r="Z82" s="999"/>
      <c r="AA82" s="999"/>
      <c r="AB82" s="999"/>
      <c r="AC82" s="999"/>
      <c r="AD82" s="999"/>
      <c r="AE82" s="999"/>
      <c r="AF82" s="999"/>
      <c r="AG82" s="999"/>
      <c r="AH82" s="999"/>
      <c r="AI82" s="999"/>
      <c r="AJ82" s="999"/>
      <c r="AK82" s="999"/>
      <c r="AL82" s="999"/>
      <c r="AM82" s="999"/>
      <c r="AN82" s="999"/>
      <c r="AO82" s="999"/>
      <c r="AP82" s="999"/>
      <c r="AQ82" s="999"/>
      <c r="AR82" s="999"/>
      <c r="AS82" s="999"/>
      <c r="AT82" s="999"/>
      <c r="AU82" s="999"/>
      <c r="AV82" s="999"/>
      <c r="AW82" s="999"/>
      <c r="AX82" s="999"/>
      <c r="AY82" s="999"/>
      <c r="AZ82" s="1000"/>
      <c r="BA82" s="1000"/>
      <c r="BB82" s="1000"/>
      <c r="BC82" s="1000"/>
      <c r="BD82" s="1001"/>
      <c r="BE82" s="237"/>
      <c r="BF82" s="237"/>
      <c r="BG82" s="237"/>
      <c r="BH82" s="237"/>
      <c r="BI82" s="237"/>
      <c r="BJ82" s="237"/>
      <c r="BK82" s="237"/>
      <c r="BL82" s="237"/>
      <c r="BM82" s="237"/>
      <c r="BN82" s="237"/>
      <c r="BO82" s="237"/>
      <c r="BP82" s="237"/>
      <c r="BQ82" s="234">
        <v>76</v>
      </c>
      <c r="BR82" s="239"/>
      <c r="BS82" s="973"/>
      <c r="BT82" s="974"/>
      <c r="BU82" s="974"/>
      <c r="BV82" s="974"/>
      <c r="BW82" s="974"/>
      <c r="BX82" s="974"/>
      <c r="BY82" s="974"/>
      <c r="BZ82" s="974"/>
      <c r="CA82" s="974"/>
      <c r="CB82" s="974"/>
      <c r="CC82" s="974"/>
      <c r="CD82" s="974"/>
      <c r="CE82" s="974"/>
      <c r="CF82" s="974"/>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73"/>
      <c r="DW82" s="974"/>
      <c r="DX82" s="974"/>
      <c r="DY82" s="974"/>
      <c r="DZ82" s="975"/>
      <c r="EA82" s="226"/>
    </row>
    <row r="83" spans="1:131" ht="26.25" customHeight="1" x14ac:dyDescent="0.15">
      <c r="A83" s="234">
        <v>16</v>
      </c>
      <c r="B83" s="1002"/>
      <c r="C83" s="1003"/>
      <c r="D83" s="1003"/>
      <c r="E83" s="1003"/>
      <c r="F83" s="1003"/>
      <c r="G83" s="1003"/>
      <c r="H83" s="1003"/>
      <c r="I83" s="1003"/>
      <c r="J83" s="1003"/>
      <c r="K83" s="1003"/>
      <c r="L83" s="1003"/>
      <c r="M83" s="1003"/>
      <c r="N83" s="1003"/>
      <c r="O83" s="1003"/>
      <c r="P83" s="1004"/>
      <c r="Q83" s="1005"/>
      <c r="R83" s="999"/>
      <c r="S83" s="999"/>
      <c r="T83" s="999"/>
      <c r="U83" s="999"/>
      <c r="V83" s="999"/>
      <c r="W83" s="999"/>
      <c r="X83" s="999"/>
      <c r="Y83" s="999"/>
      <c r="Z83" s="999"/>
      <c r="AA83" s="999"/>
      <c r="AB83" s="999"/>
      <c r="AC83" s="999"/>
      <c r="AD83" s="999"/>
      <c r="AE83" s="999"/>
      <c r="AF83" s="999"/>
      <c r="AG83" s="999"/>
      <c r="AH83" s="999"/>
      <c r="AI83" s="999"/>
      <c r="AJ83" s="999"/>
      <c r="AK83" s="999"/>
      <c r="AL83" s="999"/>
      <c r="AM83" s="999"/>
      <c r="AN83" s="999"/>
      <c r="AO83" s="999"/>
      <c r="AP83" s="999"/>
      <c r="AQ83" s="999"/>
      <c r="AR83" s="999"/>
      <c r="AS83" s="999"/>
      <c r="AT83" s="999"/>
      <c r="AU83" s="999"/>
      <c r="AV83" s="999"/>
      <c r="AW83" s="999"/>
      <c r="AX83" s="999"/>
      <c r="AY83" s="999"/>
      <c r="AZ83" s="1000"/>
      <c r="BA83" s="1000"/>
      <c r="BB83" s="1000"/>
      <c r="BC83" s="1000"/>
      <c r="BD83" s="1001"/>
      <c r="BE83" s="237"/>
      <c r="BF83" s="237"/>
      <c r="BG83" s="237"/>
      <c r="BH83" s="237"/>
      <c r="BI83" s="237"/>
      <c r="BJ83" s="237"/>
      <c r="BK83" s="237"/>
      <c r="BL83" s="237"/>
      <c r="BM83" s="237"/>
      <c r="BN83" s="237"/>
      <c r="BO83" s="237"/>
      <c r="BP83" s="237"/>
      <c r="BQ83" s="234">
        <v>77</v>
      </c>
      <c r="BR83" s="239"/>
      <c r="BS83" s="973"/>
      <c r="BT83" s="974"/>
      <c r="BU83" s="974"/>
      <c r="BV83" s="974"/>
      <c r="BW83" s="974"/>
      <c r="BX83" s="974"/>
      <c r="BY83" s="974"/>
      <c r="BZ83" s="974"/>
      <c r="CA83" s="974"/>
      <c r="CB83" s="974"/>
      <c r="CC83" s="974"/>
      <c r="CD83" s="974"/>
      <c r="CE83" s="974"/>
      <c r="CF83" s="974"/>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73"/>
      <c r="DW83" s="974"/>
      <c r="DX83" s="974"/>
      <c r="DY83" s="974"/>
      <c r="DZ83" s="975"/>
      <c r="EA83" s="226"/>
    </row>
    <row r="84" spans="1:131" ht="26.25" customHeight="1" x14ac:dyDescent="0.15">
      <c r="A84" s="234">
        <v>17</v>
      </c>
      <c r="B84" s="1002"/>
      <c r="C84" s="1003"/>
      <c r="D84" s="1003"/>
      <c r="E84" s="1003"/>
      <c r="F84" s="1003"/>
      <c r="G84" s="1003"/>
      <c r="H84" s="1003"/>
      <c r="I84" s="1003"/>
      <c r="J84" s="1003"/>
      <c r="K84" s="1003"/>
      <c r="L84" s="1003"/>
      <c r="M84" s="1003"/>
      <c r="N84" s="1003"/>
      <c r="O84" s="1003"/>
      <c r="P84" s="1004"/>
      <c r="Q84" s="1005"/>
      <c r="R84" s="999"/>
      <c r="S84" s="999"/>
      <c r="T84" s="999"/>
      <c r="U84" s="999"/>
      <c r="V84" s="999"/>
      <c r="W84" s="999"/>
      <c r="X84" s="999"/>
      <c r="Y84" s="999"/>
      <c r="Z84" s="999"/>
      <c r="AA84" s="999"/>
      <c r="AB84" s="999"/>
      <c r="AC84" s="999"/>
      <c r="AD84" s="999"/>
      <c r="AE84" s="999"/>
      <c r="AF84" s="999"/>
      <c r="AG84" s="999"/>
      <c r="AH84" s="999"/>
      <c r="AI84" s="999"/>
      <c r="AJ84" s="999"/>
      <c r="AK84" s="999"/>
      <c r="AL84" s="999"/>
      <c r="AM84" s="999"/>
      <c r="AN84" s="999"/>
      <c r="AO84" s="999"/>
      <c r="AP84" s="999"/>
      <c r="AQ84" s="999"/>
      <c r="AR84" s="999"/>
      <c r="AS84" s="999"/>
      <c r="AT84" s="999"/>
      <c r="AU84" s="999"/>
      <c r="AV84" s="999"/>
      <c r="AW84" s="999"/>
      <c r="AX84" s="999"/>
      <c r="AY84" s="999"/>
      <c r="AZ84" s="1000"/>
      <c r="BA84" s="1000"/>
      <c r="BB84" s="1000"/>
      <c r="BC84" s="1000"/>
      <c r="BD84" s="1001"/>
      <c r="BE84" s="237"/>
      <c r="BF84" s="237"/>
      <c r="BG84" s="237"/>
      <c r="BH84" s="237"/>
      <c r="BI84" s="237"/>
      <c r="BJ84" s="237"/>
      <c r="BK84" s="237"/>
      <c r="BL84" s="237"/>
      <c r="BM84" s="237"/>
      <c r="BN84" s="237"/>
      <c r="BO84" s="237"/>
      <c r="BP84" s="237"/>
      <c r="BQ84" s="234">
        <v>78</v>
      </c>
      <c r="BR84" s="239"/>
      <c r="BS84" s="973"/>
      <c r="BT84" s="974"/>
      <c r="BU84" s="974"/>
      <c r="BV84" s="974"/>
      <c r="BW84" s="974"/>
      <c r="BX84" s="974"/>
      <c r="BY84" s="974"/>
      <c r="BZ84" s="974"/>
      <c r="CA84" s="974"/>
      <c r="CB84" s="974"/>
      <c r="CC84" s="974"/>
      <c r="CD84" s="974"/>
      <c r="CE84" s="974"/>
      <c r="CF84" s="974"/>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73"/>
      <c r="DW84" s="974"/>
      <c r="DX84" s="974"/>
      <c r="DY84" s="974"/>
      <c r="DZ84" s="975"/>
      <c r="EA84" s="226"/>
    </row>
    <row r="85" spans="1:131" ht="26.25" customHeight="1" x14ac:dyDescent="0.15">
      <c r="A85" s="234">
        <v>18</v>
      </c>
      <c r="B85" s="1002"/>
      <c r="C85" s="1003"/>
      <c r="D85" s="1003"/>
      <c r="E85" s="1003"/>
      <c r="F85" s="1003"/>
      <c r="G85" s="1003"/>
      <c r="H85" s="1003"/>
      <c r="I85" s="1003"/>
      <c r="J85" s="1003"/>
      <c r="K85" s="1003"/>
      <c r="L85" s="1003"/>
      <c r="M85" s="1003"/>
      <c r="N85" s="1003"/>
      <c r="O85" s="1003"/>
      <c r="P85" s="1004"/>
      <c r="Q85" s="1005"/>
      <c r="R85" s="999"/>
      <c r="S85" s="999"/>
      <c r="T85" s="999"/>
      <c r="U85" s="999"/>
      <c r="V85" s="999"/>
      <c r="W85" s="999"/>
      <c r="X85" s="999"/>
      <c r="Y85" s="999"/>
      <c r="Z85" s="999"/>
      <c r="AA85" s="999"/>
      <c r="AB85" s="999"/>
      <c r="AC85" s="999"/>
      <c r="AD85" s="999"/>
      <c r="AE85" s="999"/>
      <c r="AF85" s="999"/>
      <c r="AG85" s="999"/>
      <c r="AH85" s="999"/>
      <c r="AI85" s="999"/>
      <c r="AJ85" s="999"/>
      <c r="AK85" s="999"/>
      <c r="AL85" s="999"/>
      <c r="AM85" s="999"/>
      <c r="AN85" s="999"/>
      <c r="AO85" s="999"/>
      <c r="AP85" s="999"/>
      <c r="AQ85" s="999"/>
      <c r="AR85" s="999"/>
      <c r="AS85" s="999"/>
      <c r="AT85" s="999"/>
      <c r="AU85" s="999"/>
      <c r="AV85" s="999"/>
      <c r="AW85" s="999"/>
      <c r="AX85" s="999"/>
      <c r="AY85" s="999"/>
      <c r="AZ85" s="1000"/>
      <c r="BA85" s="1000"/>
      <c r="BB85" s="1000"/>
      <c r="BC85" s="1000"/>
      <c r="BD85" s="1001"/>
      <c r="BE85" s="237"/>
      <c r="BF85" s="237"/>
      <c r="BG85" s="237"/>
      <c r="BH85" s="237"/>
      <c r="BI85" s="237"/>
      <c r="BJ85" s="237"/>
      <c r="BK85" s="237"/>
      <c r="BL85" s="237"/>
      <c r="BM85" s="237"/>
      <c r="BN85" s="237"/>
      <c r="BO85" s="237"/>
      <c r="BP85" s="237"/>
      <c r="BQ85" s="234">
        <v>79</v>
      </c>
      <c r="BR85" s="239"/>
      <c r="BS85" s="973"/>
      <c r="BT85" s="974"/>
      <c r="BU85" s="974"/>
      <c r="BV85" s="974"/>
      <c r="BW85" s="974"/>
      <c r="BX85" s="974"/>
      <c r="BY85" s="974"/>
      <c r="BZ85" s="974"/>
      <c r="CA85" s="974"/>
      <c r="CB85" s="974"/>
      <c r="CC85" s="974"/>
      <c r="CD85" s="974"/>
      <c r="CE85" s="974"/>
      <c r="CF85" s="974"/>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73"/>
      <c r="DW85" s="974"/>
      <c r="DX85" s="974"/>
      <c r="DY85" s="974"/>
      <c r="DZ85" s="975"/>
      <c r="EA85" s="226"/>
    </row>
    <row r="86" spans="1:131" ht="26.25" customHeight="1" x14ac:dyDescent="0.15">
      <c r="A86" s="234">
        <v>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237"/>
      <c r="BF86" s="237"/>
      <c r="BG86" s="237"/>
      <c r="BH86" s="237"/>
      <c r="BI86" s="237"/>
      <c r="BJ86" s="237"/>
      <c r="BK86" s="237"/>
      <c r="BL86" s="237"/>
      <c r="BM86" s="237"/>
      <c r="BN86" s="237"/>
      <c r="BO86" s="237"/>
      <c r="BP86" s="237"/>
      <c r="BQ86" s="234">
        <v>80</v>
      </c>
      <c r="BR86" s="239"/>
      <c r="BS86" s="973"/>
      <c r="BT86" s="974"/>
      <c r="BU86" s="974"/>
      <c r="BV86" s="974"/>
      <c r="BW86" s="974"/>
      <c r="BX86" s="974"/>
      <c r="BY86" s="974"/>
      <c r="BZ86" s="974"/>
      <c r="CA86" s="974"/>
      <c r="CB86" s="974"/>
      <c r="CC86" s="974"/>
      <c r="CD86" s="974"/>
      <c r="CE86" s="974"/>
      <c r="CF86" s="974"/>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73"/>
      <c r="DW86" s="974"/>
      <c r="DX86" s="974"/>
      <c r="DY86" s="974"/>
      <c r="DZ86" s="975"/>
      <c r="EA86" s="226"/>
    </row>
    <row r="87" spans="1:131" ht="26.25" customHeight="1" x14ac:dyDescent="0.15">
      <c r="A87" s="240">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37"/>
      <c r="BF87" s="237"/>
      <c r="BG87" s="237"/>
      <c r="BH87" s="237"/>
      <c r="BI87" s="237"/>
      <c r="BJ87" s="237"/>
      <c r="BK87" s="237"/>
      <c r="BL87" s="237"/>
      <c r="BM87" s="237"/>
      <c r="BN87" s="237"/>
      <c r="BO87" s="237"/>
      <c r="BP87" s="237"/>
      <c r="BQ87" s="234">
        <v>81</v>
      </c>
      <c r="BR87" s="239"/>
      <c r="BS87" s="973"/>
      <c r="BT87" s="974"/>
      <c r="BU87" s="974"/>
      <c r="BV87" s="974"/>
      <c r="BW87" s="974"/>
      <c r="BX87" s="974"/>
      <c r="BY87" s="974"/>
      <c r="BZ87" s="974"/>
      <c r="CA87" s="974"/>
      <c r="CB87" s="974"/>
      <c r="CC87" s="974"/>
      <c r="CD87" s="974"/>
      <c r="CE87" s="974"/>
      <c r="CF87" s="974"/>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73"/>
      <c r="DW87" s="974"/>
      <c r="DX87" s="974"/>
      <c r="DY87" s="974"/>
      <c r="DZ87" s="975"/>
      <c r="EA87" s="226"/>
    </row>
    <row r="88" spans="1:131" ht="26.25" customHeight="1" thickBot="1" x14ac:dyDescent="0.2">
      <c r="A88" s="236" t="s">
        <v>327</v>
      </c>
      <c r="B88" s="965" t="s">
        <v>362</v>
      </c>
      <c r="C88" s="966"/>
      <c r="D88" s="966"/>
      <c r="E88" s="966"/>
      <c r="F88" s="966"/>
      <c r="G88" s="966"/>
      <c r="H88" s="966"/>
      <c r="I88" s="966"/>
      <c r="J88" s="966"/>
      <c r="K88" s="966"/>
      <c r="L88" s="966"/>
      <c r="M88" s="966"/>
      <c r="N88" s="966"/>
      <c r="O88" s="966"/>
      <c r="P88" s="976"/>
      <c r="Q88" s="990"/>
      <c r="R88" s="991"/>
      <c r="S88" s="991"/>
      <c r="T88" s="991"/>
      <c r="U88" s="991"/>
      <c r="V88" s="991"/>
      <c r="W88" s="991"/>
      <c r="X88" s="991"/>
      <c r="Y88" s="991"/>
      <c r="Z88" s="991"/>
      <c r="AA88" s="991"/>
      <c r="AB88" s="991"/>
      <c r="AC88" s="991"/>
      <c r="AD88" s="991"/>
      <c r="AE88" s="991"/>
      <c r="AF88" s="987">
        <v>30042</v>
      </c>
      <c r="AG88" s="987"/>
      <c r="AH88" s="987"/>
      <c r="AI88" s="987"/>
      <c r="AJ88" s="987"/>
      <c r="AK88" s="991"/>
      <c r="AL88" s="991"/>
      <c r="AM88" s="991"/>
      <c r="AN88" s="991"/>
      <c r="AO88" s="991"/>
      <c r="AP88" s="987">
        <v>2734</v>
      </c>
      <c r="AQ88" s="987"/>
      <c r="AR88" s="987"/>
      <c r="AS88" s="987"/>
      <c r="AT88" s="987"/>
      <c r="AU88" s="987" t="s">
        <v>450</v>
      </c>
      <c r="AV88" s="987"/>
      <c r="AW88" s="987"/>
      <c r="AX88" s="987"/>
      <c r="AY88" s="987"/>
      <c r="AZ88" s="988"/>
      <c r="BA88" s="988"/>
      <c r="BB88" s="988"/>
      <c r="BC88" s="988"/>
      <c r="BD88" s="989"/>
      <c r="BE88" s="237"/>
      <c r="BF88" s="237"/>
      <c r="BG88" s="237"/>
      <c r="BH88" s="237"/>
      <c r="BI88" s="237"/>
      <c r="BJ88" s="237"/>
      <c r="BK88" s="237"/>
      <c r="BL88" s="237"/>
      <c r="BM88" s="237"/>
      <c r="BN88" s="237"/>
      <c r="BO88" s="237"/>
      <c r="BP88" s="237"/>
      <c r="BQ88" s="234">
        <v>82</v>
      </c>
      <c r="BR88" s="239"/>
      <c r="BS88" s="973"/>
      <c r="BT88" s="974"/>
      <c r="BU88" s="974"/>
      <c r="BV88" s="974"/>
      <c r="BW88" s="974"/>
      <c r="BX88" s="974"/>
      <c r="BY88" s="974"/>
      <c r="BZ88" s="974"/>
      <c r="CA88" s="974"/>
      <c r="CB88" s="974"/>
      <c r="CC88" s="974"/>
      <c r="CD88" s="974"/>
      <c r="CE88" s="974"/>
      <c r="CF88" s="974"/>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73"/>
      <c r="DW88" s="974"/>
      <c r="DX88" s="974"/>
      <c r="DY88" s="974"/>
      <c r="DZ88" s="975"/>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73"/>
      <c r="BT89" s="974"/>
      <c r="BU89" s="974"/>
      <c r="BV89" s="974"/>
      <c r="BW89" s="974"/>
      <c r="BX89" s="974"/>
      <c r="BY89" s="974"/>
      <c r="BZ89" s="974"/>
      <c r="CA89" s="974"/>
      <c r="CB89" s="974"/>
      <c r="CC89" s="974"/>
      <c r="CD89" s="974"/>
      <c r="CE89" s="974"/>
      <c r="CF89" s="974"/>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73"/>
      <c r="DW89" s="974"/>
      <c r="DX89" s="974"/>
      <c r="DY89" s="974"/>
      <c r="DZ89" s="975"/>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73"/>
      <c r="BT90" s="974"/>
      <c r="BU90" s="974"/>
      <c r="BV90" s="974"/>
      <c r="BW90" s="974"/>
      <c r="BX90" s="974"/>
      <c r="BY90" s="974"/>
      <c r="BZ90" s="974"/>
      <c r="CA90" s="974"/>
      <c r="CB90" s="974"/>
      <c r="CC90" s="974"/>
      <c r="CD90" s="974"/>
      <c r="CE90" s="974"/>
      <c r="CF90" s="974"/>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73"/>
      <c r="DW90" s="974"/>
      <c r="DX90" s="974"/>
      <c r="DY90" s="974"/>
      <c r="DZ90" s="975"/>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73"/>
      <c r="BT91" s="974"/>
      <c r="BU91" s="974"/>
      <c r="BV91" s="974"/>
      <c r="BW91" s="974"/>
      <c r="BX91" s="974"/>
      <c r="BY91" s="974"/>
      <c r="BZ91" s="974"/>
      <c r="CA91" s="974"/>
      <c r="CB91" s="974"/>
      <c r="CC91" s="974"/>
      <c r="CD91" s="974"/>
      <c r="CE91" s="974"/>
      <c r="CF91" s="974"/>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73"/>
      <c r="DW91" s="974"/>
      <c r="DX91" s="974"/>
      <c r="DY91" s="974"/>
      <c r="DZ91" s="975"/>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73"/>
      <c r="BT92" s="974"/>
      <c r="BU92" s="974"/>
      <c r="BV92" s="974"/>
      <c r="BW92" s="974"/>
      <c r="BX92" s="974"/>
      <c r="BY92" s="974"/>
      <c r="BZ92" s="974"/>
      <c r="CA92" s="974"/>
      <c r="CB92" s="974"/>
      <c r="CC92" s="974"/>
      <c r="CD92" s="974"/>
      <c r="CE92" s="974"/>
      <c r="CF92" s="974"/>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73"/>
      <c r="DW92" s="974"/>
      <c r="DX92" s="974"/>
      <c r="DY92" s="974"/>
      <c r="DZ92" s="975"/>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73"/>
      <c r="BT93" s="974"/>
      <c r="BU93" s="974"/>
      <c r="BV93" s="974"/>
      <c r="BW93" s="974"/>
      <c r="BX93" s="974"/>
      <c r="BY93" s="974"/>
      <c r="BZ93" s="974"/>
      <c r="CA93" s="974"/>
      <c r="CB93" s="974"/>
      <c r="CC93" s="974"/>
      <c r="CD93" s="974"/>
      <c r="CE93" s="974"/>
      <c r="CF93" s="974"/>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73"/>
      <c r="DW93" s="974"/>
      <c r="DX93" s="974"/>
      <c r="DY93" s="974"/>
      <c r="DZ93" s="975"/>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73"/>
      <c r="BT94" s="974"/>
      <c r="BU94" s="974"/>
      <c r="BV94" s="974"/>
      <c r="BW94" s="974"/>
      <c r="BX94" s="974"/>
      <c r="BY94" s="974"/>
      <c r="BZ94" s="974"/>
      <c r="CA94" s="974"/>
      <c r="CB94" s="974"/>
      <c r="CC94" s="974"/>
      <c r="CD94" s="974"/>
      <c r="CE94" s="974"/>
      <c r="CF94" s="974"/>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73"/>
      <c r="DW94" s="974"/>
      <c r="DX94" s="974"/>
      <c r="DY94" s="974"/>
      <c r="DZ94" s="975"/>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73"/>
      <c r="BT95" s="974"/>
      <c r="BU95" s="974"/>
      <c r="BV95" s="974"/>
      <c r="BW95" s="974"/>
      <c r="BX95" s="974"/>
      <c r="BY95" s="974"/>
      <c r="BZ95" s="974"/>
      <c r="CA95" s="974"/>
      <c r="CB95" s="974"/>
      <c r="CC95" s="974"/>
      <c r="CD95" s="974"/>
      <c r="CE95" s="974"/>
      <c r="CF95" s="974"/>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73"/>
      <c r="DW95" s="974"/>
      <c r="DX95" s="974"/>
      <c r="DY95" s="974"/>
      <c r="DZ95" s="975"/>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73"/>
      <c r="BT96" s="974"/>
      <c r="BU96" s="974"/>
      <c r="BV96" s="974"/>
      <c r="BW96" s="974"/>
      <c r="BX96" s="974"/>
      <c r="BY96" s="974"/>
      <c r="BZ96" s="974"/>
      <c r="CA96" s="974"/>
      <c r="CB96" s="974"/>
      <c r="CC96" s="974"/>
      <c r="CD96" s="974"/>
      <c r="CE96" s="974"/>
      <c r="CF96" s="974"/>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73"/>
      <c r="DW96" s="974"/>
      <c r="DX96" s="974"/>
      <c r="DY96" s="974"/>
      <c r="DZ96" s="975"/>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73"/>
      <c r="BT97" s="974"/>
      <c r="BU97" s="974"/>
      <c r="BV97" s="974"/>
      <c r="BW97" s="974"/>
      <c r="BX97" s="974"/>
      <c r="BY97" s="974"/>
      <c r="BZ97" s="974"/>
      <c r="CA97" s="974"/>
      <c r="CB97" s="974"/>
      <c r="CC97" s="974"/>
      <c r="CD97" s="974"/>
      <c r="CE97" s="974"/>
      <c r="CF97" s="974"/>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73"/>
      <c r="DW97" s="974"/>
      <c r="DX97" s="974"/>
      <c r="DY97" s="974"/>
      <c r="DZ97" s="975"/>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73"/>
      <c r="BT98" s="974"/>
      <c r="BU98" s="974"/>
      <c r="BV98" s="974"/>
      <c r="BW98" s="974"/>
      <c r="BX98" s="974"/>
      <c r="BY98" s="974"/>
      <c r="BZ98" s="974"/>
      <c r="CA98" s="974"/>
      <c r="CB98" s="974"/>
      <c r="CC98" s="974"/>
      <c r="CD98" s="974"/>
      <c r="CE98" s="974"/>
      <c r="CF98" s="974"/>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73"/>
      <c r="DW98" s="974"/>
      <c r="DX98" s="974"/>
      <c r="DY98" s="974"/>
      <c r="DZ98" s="975"/>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73"/>
      <c r="BT99" s="974"/>
      <c r="BU99" s="974"/>
      <c r="BV99" s="974"/>
      <c r="BW99" s="974"/>
      <c r="BX99" s="974"/>
      <c r="BY99" s="974"/>
      <c r="BZ99" s="974"/>
      <c r="CA99" s="974"/>
      <c r="CB99" s="974"/>
      <c r="CC99" s="974"/>
      <c r="CD99" s="974"/>
      <c r="CE99" s="974"/>
      <c r="CF99" s="974"/>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73"/>
      <c r="DW99" s="974"/>
      <c r="DX99" s="974"/>
      <c r="DY99" s="974"/>
      <c r="DZ99" s="975"/>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73"/>
      <c r="BT100" s="974"/>
      <c r="BU100" s="974"/>
      <c r="BV100" s="974"/>
      <c r="BW100" s="974"/>
      <c r="BX100" s="974"/>
      <c r="BY100" s="974"/>
      <c r="BZ100" s="974"/>
      <c r="CA100" s="974"/>
      <c r="CB100" s="974"/>
      <c r="CC100" s="974"/>
      <c r="CD100" s="974"/>
      <c r="CE100" s="974"/>
      <c r="CF100" s="974"/>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73"/>
      <c r="DW100" s="974"/>
      <c r="DX100" s="974"/>
      <c r="DY100" s="974"/>
      <c r="DZ100" s="975"/>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73"/>
      <c r="BT101" s="974"/>
      <c r="BU101" s="974"/>
      <c r="BV101" s="974"/>
      <c r="BW101" s="974"/>
      <c r="BX101" s="974"/>
      <c r="BY101" s="974"/>
      <c r="BZ101" s="974"/>
      <c r="CA101" s="974"/>
      <c r="CB101" s="974"/>
      <c r="CC101" s="974"/>
      <c r="CD101" s="974"/>
      <c r="CE101" s="974"/>
      <c r="CF101" s="974"/>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73"/>
      <c r="DW101" s="974"/>
      <c r="DX101" s="974"/>
      <c r="DY101" s="974"/>
      <c r="DZ101" s="975"/>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327</v>
      </c>
      <c r="BR102" s="965" t="s">
        <v>363</v>
      </c>
      <c r="BS102" s="966"/>
      <c r="BT102" s="966"/>
      <c r="BU102" s="966"/>
      <c r="BV102" s="966"/>
      <c r="BW102" s="966"/>
      <c r="BX102" s="966"/>
      <c r="BY102" s="966"/>
      <c r="BZ102" s="966"/>
      <c r="CA102" s="966"/>
      <c r="CB102" s="966"/>
      <c r="CC102" s="966"/>
      <c r="CD102" s="966"/>
      <c r="CE102" s="966"/>
      <c r="CF102" s="966"/>
      <c r="CG102" s="976"/>
      <c r="CH102" s="977"/>
      <c r="CI102" s="978"/>
      <c r="CJ102" s="978"/>
      <c r="CK102" s="978"/>
      <c r="CL102" s="979"/>
      <c r="CM102" s="977"/>
      <c r="CN102" s="978"/>
      <c r="CO102" s="978"/>
      <c r="CP102" s="978"/>
      <c r="CQ102" s="979"/>
      <c r="CR102" s="980">
        <v>256</v>
      </c>
      <c r="CS102" s="981"/>
      <c r="CT102" s="981"/>
      <c r="CU102" s="981"/>
      <c r="CV102" s="982"/>
      <c r="CW102" s="980">
        <v>19</v>
      </c>
      <c r="CX102" s="981"/>
      <c r="CY102" s="981"/>
      <c r="CZ102" s="981"/>
      <c r="DA102" s="982"/>
      <c r="DB102" s="980" t="s">
        <v>450</v>
      </c>
      <c r="DC102" s="981"/>
      <c r="DD102" s="981"/>
      <c r="DE102" s="981"/>
      <c r="DF102" s="982"/>
      <c r="DG102" s="980" t="s">
        <v>450</v>
      </c>
      <c r="DH102" s="981"/>
      <c r="DI102" s="981"/>
      <c r="DJ102" s="981"/>
      <c r="DK102" s="982"/>
      <c r="DL102" s="980" t="s">
        <v>450</v>
      </c>
      <c r="DM102" s="981"/>
      <c r="DN102" s="981"/>
      <c r="DO102" s="981"/>
      <c r="DP102" s="982"/>
      <c r="DQ102" s="980" t="s">
        <v>450</v>
      </c>
      <c r="DR102" s="981"/>
      <c r="DS102" s="981"/>
      <c r="DT102" s="981"/>
      <c r="DU102" s="982"/>
      <c r="DV102" s="965"/>
      <c r="DW102" s="966"/>
      <c r="DX102" s="966"/>
      <c r="DY102" s="966"/>
      <c r="DZ102" s="967"/>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68" t="s">
        <v>364</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69" t="s">
        <v>365</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366</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367</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70" t="s">
        <v>368</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369</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26" customFormat="1" ht="26.25" customHeight="1" x14ac:dyDescent="0.15">
      <c r="A109" s="923" t="s">
        <v>370</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6" t="s">
        <v>371</v>
      </c>
      <c r="AB109" s="924"/>
      <c r="AC109" s="924"/>
      <c r="AD109" s="924"/>
      <c r="AE109" s="925"/>
      <c r="AF109" s="926" t="s">
        <v>372</v>
      </c>
      <c r="AG109" s="924"/>
      <c r="AH109" s="924"/>
      <c r="AI109" s="924"/>
      <c r="AJ109" s="925"/>
      <c r="AK109" s="926" t="s">
        <v>268</v>
      </c>
      <c r="AL109" s="924"/>
      <c r="AM109" s="924"/>
      <c r="AN109" s="924"/>
      <c r="AO109" s="925"/>
      <c r="AP109" s="926" t="s">
        <v>373</v>
      </c>
      <c r="AQ109" s="924"/>
      <c r="AR109" s="924"/>
      <c r="AS109" s="924"/>
      <c r="AT109" s="957"/>
      <c r="AU109" s="923" t="s">
        <v>370</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6" t="s">
        <v>371</v>
      </c>
      <c r="BR109" s="924"/>
      <c r="BS109" s="924"/>
      <c r="BT109" s="924"/>
      <c r="BU109" s="925"/>
      <c r="BV109" s="926" t="s">
        <v>372</v>
      </c>
      <c r="BW109" s="924"/>
      <c r="BX109" s="924"/>
      <c r="BY109" s="924"/>
      <c r="BZ109" s="925"/>
      <c r="CA109" s="926" t="s">
        <v>268</v>
      </c>
      <c r="CB109" s="924"/>
      <c r="CC109" s="924"/>
      <c r="CD109" s="924"/>
      <c r="CE109" s="925"/>
      <c r="CF109" s="964" t="s">
        <v>373</v>
      </c>
      <c r="CG109" s="964"/>
      <c r="CH109" s="964"/>
      <c r="CI109" s="964"/>
      <c r="CJ109" s="964"/>
      <c r="CK109" s="926" t="s">
        <v>374</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6" t="s">
        <v>371</v>
      </c>
      <c r="DH109" s="924"/>
      <c r="DI109" s="924"/>
      <c r="DJ109" s="924"/>
      <c r="DK109" s="925"/>
      <c r="DL109" s="926" t="s">
        <v>372</v>
      </c>
      <c r="DM109" s="924"/>
      <c r="DN109" s="924"/>
      <c r="DO109" s="924"/>
      <c r="DP109" s="925"/>
      <c r="DQ109" s="926" t="s">
        <v>268</v>
      </c>
      <c r="DR109" s="924"/>
      <c r="DS109" s="924"/>
      <c r="DT109" s="924"/>
      <c r="DU109" s="925"/>
      <c r="DV109" s="926" t="s">
        <v>373</v>
      </c>
      <c r="DW109" s="924"/>
      <c r="DX109" s="924"/>
      <c r="DY109" s="924"/>
      <c r="DZ109" s="957"/>
    </row>
    <row r="110" spans="1:131" s="226" customFormat="1" ht="26.25" customHeight="1" x14ac:dyDescent="0.15">
      <c r="A110" s="835" t="s">
        <v>375</v>
      </c>
      <c r="B110" s="836"/>
      <c r="C110" s="836"/>
      <c r="D110" s="836"/>
      <c r="E110" s="836"/>
      <c r="F110" s="836"/>
      <c r="G110" s="836"/>
      <c r="H110" s="836"/>
      <c r="I110" s="836"/>
      <c r="J110" s="836"/>
      <c r="K110" s="836"/>
      <c r="L110" s="836"/>
      <c r="M110" s="836"/>
      <c r="N110" s="836"/>
      <c r="O110" s="836"/>
      <c r="P110" s="836"/>
      <c r="Q110" s="836"/>
      <c r="R110" s="836"/>
      <c r="S110" s="836"/>
      <c r="T110" s="836"/>
      <c r="U110" s="836"/>
      <c r="V110" s="836"/>
      <c r="W110" s="836"/>
      <c r="X110" s="836"/>
      <c r="Y110" s="836"/>
      <c r="Z110" s="837"/>
      <c r="AA110" s="916">
        <v>6869236</v>
      </c>
      <c r="AB110" s="917"/>
      <c r="AC110" s="917"/>
      <c r="AD110" s="917"/>
      <c r="AE110" s="918"/>
      <c r="AF110" s="919">
        <v>6900658</v>
      </c>
      <c r="AG110" s="917"/>
      <c r="AH110" s="917"/>
      <c r="AI110" s="917"/>
      <c r="AJ110" s="918"/>
      <c r="AK110" s="919">
        <v>7004945</v>
      </c>
      <c r="AL110" s="917"/>
      <c r="AM110" s="917"/>
      <c r="AN110" s="917"/>
      <c r="AO110" s="918"/>
      <c r="AP110" s="920">
        <v>24</v>
      </c>
      <c r="AQ110" s="921"/>
      <c r="AR110" s="921"/>
      <c r="AS110" s="921"/>
      <c r="AT110" s="922"/>
      <c r="AU110" s="958" t="s">
        <v>72</v>
      </c>
      <c r="AV110" s="959"/>
      <c r="AW110" s="959"/>
      <c r="AX110" s="959"/>
      <c r="AY110" s="959"/>
      <c r="AZ110" s="888" t="s">
        <v>376</v>
      </c>
      <c r="BA110" s="836"/>
      <c r="BB110" s="836"/>
      <c r="BC110" s="836"/>
      <c r="BD110" s="836"/>
      <c r="BE110" s="836"/>
      <c r="BF110" s="836"/>
      <c r="BG110" s="836"/>
      <c r="BH110" s="836"/>
      <c r="BI110" s="836"/>
      <c r="BJ110" s="836"/>
      <c r="BK110" s="836"/>
      <c r="BL110" s="836"/>
      <c r="BM110" s="836"/>
      <c r="BN110" s="836"/>
      <c r="BO110" s="836"/>
      <c r="BP110" s="837"/>
      <c r="BQ110" s="889">
        <v>75474683</v>
      </c>
      <c r="BR110" s="870"/>
      <c r="BS110" s="870"/>
      <c r="BT110" s="870"/>
      <c r="BU110" s="870"/>
      <c r="BV110" s="870">
        <v>73619582</v>
      </c>
      <c r="BW110" s="870"/>
      <c r="BX110" s="870"/>
      <c r="BY110" s="870"/>
      <c r="BZ110" s="870"/>
      <c r="CA110" s="870">
        <v>72289881</v>
      </c>
      <c r="CB110" s="870"/>
      <c r="CC110" s="870"/>
      <c r="CD110" s="870"/>
      <c r="CE110" s="870"/>
      <c r="CF110" s="894">
        <v>248.1</v>
      </c>
      <c r="CG110" s="895"/>
      <c r="CH110" s="895"/>
      <c r="CI110" s="895"/>
      <c r="CJ110" s="895"/>
      <c r="CK110" s="954" t="s">
        <v>377</v>
      </c>
      <c r="CL110" s="847"/>
      <c r="CM110" s="888" t="s">
        <v>378</v>
      </c>
      <c r="CN110" s="836"/>
      <c r="CO110" s="836"/>
      <c r="CP110" s="836"/>
      <c r="CQ110" s="836"/>
      <c r="CR110" s="836"/>
      <c r="CS110" s="836"/>
      <c r="CT110" s="836"/>
      <c r="CU110" s="836"/>
      <c r="CV110" s="836"/>
      <c r="CW110" s="836"/>
      <c r="CX110" s="836"/>
      <c r="CY110" s="836"/>
      <c r="CZ110" s="836"/>
      <c r="DA110" s="836"/>
      <c r="DB110" s="836"/>
      <c r="DC110" s="836"/>
      <c r="DD110" s="836"/>
      <c r="DE110" s="836"/>
      <c r="DF110" s="837"/>
      <c r="DG110" s="889" t="s">
        <v>357</v>
      </c>
      <c r="DH110" s="870"/>
      <c r="DI110" s="870"/>
      <c r="DJ110" s="870"/>
      <c r="DK110" s="870"/>
      <c r="DL110" s="870" t="s">
        <v>357</v>
      </c>
      <c r="DM110" s="870"/>
      <c r="DN110" s="870"/>
      <c r="DO110" s="870"/>
      <c r="DP110" s="870"/>
      <c r="DQ110" s="870" t="s">
        <v>357</v>
      </c>
      <c r="DR110" s="870"/>
      <c r="DS110" s="870"/>
      <c r="DT110" s="870"/>
      <c r="DU110" s="870"/>
      <c r="DV110" s="871" t="s">
        <v>240</v>
      </c>
      <c r="DW110" s="871"/>
      <c r="DX110" s="871"/>
      <c r="DY110" s="871"/>
      <c r="DZ110" s="872"/>
    </row>
    <row r="111" spans="1:131" s="226" customFormat="1" ht="26.25" customHeight="1" x14ac:dyDescent="0.15">
      <c r="A111" s="802" t="s">
        <v>379</v>
      </c>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953"/>
      <c r="AA111" s="946" t="s">
        <v>357</v>
      </c>
      <c r="AB111" s="947"/>
      <c r="AC111" s="947"/>
      <c r="AD111" s="947"/>
      <c r="AE111" s="948"/>
      <c r="AF111" s="949" t="s">
        <v>357</v>
      </c>
      <c r="AG111" s="947"/>
      <c r="AH111" s="947"/>
      <c r="AI111" s="947"/>
      <c r="AJ111" s="948"/>
      <c r="AK111" s="949" t="s">
        <v>357</v>
      </c>
      <c r="AL111" s="947"/>
      <c r="AM111" s="947"/>
      <c r="AN111" s="947"/>
      <c r="AO111" s="948"/>
      <c r="AP111" s="950" t="s">
        <v>357</v>
      </c>
      <c r="AQ111" s="951"/>
      <c r="AR111" s="951"/>
      <c r="AS111" s="951"/>
      <c r="AT111" s="952"/>
      <c r="AU111" s="960"/>
      <c r="AV111" s="961"/>
      <c r="AW111" s="961"/>
      <c r="AX111" s="961"/>
      <c r="AY111" s="961"/>
      <c r="AZ111" s="843" t="s">
        <v>380</v>
      </c>
      <c r="BA111" s="780"/>
      <c r="BB111" s="780"/>
      <c r="BC111" s="780"/>
      <c r="BD111" s="780"/>
      <c r="BE111" s="780"/>
      <c r="BF111" s="780"/>
      <c r="BG111" s="780"/>
      <c r="BH111" s="780"/>
      <c r="BI111" s="780"/>
      <c r="BJ111" s="780"/>
      <c r="BK111" s="780"/>
      <c r="BL111" s="780"/>
      <c r="BM111" s="780"/>
      <c r="BN111" s="780"/>
      <c r="BO111" s="780"/>
      <c r="BP111" s="781"/>
      <c r="BQ111" s="844" t="s">
        <v>240</v>
      </c>
      <c r="BR111" s="845"/>
      <c r="BS111" s="845"/>
      <c r="BT111" s="845"/>
      <c r="BU111" s="845"/>
      <c r="BV111" s="845" t="s">
        <v>240</v>
      </c>
      <c r="BW111" s="845"/>
      <c r="BX111" s="845"/>
      <c r="BY111" s="845"/>
      <c r="BZ111" s="845"/>
      <c r="CA111" s="845" t="s">
        <v>357</v>
      </c>
      <c r="CB111" s="845"/>
      <c r="CC111" s="845"/>
      <c r="CD111" s="845"/>
      <c r="CE111" s="845"/>
      <c r="CF111" s="903" t="s">
        <v>240</v>
      </c>
      <c r="CG111" s="904"/>
      <c r="CH111" s="904"/>
      <c r="CI111" s="904"/>
      <c r="CJ111" s="904"/>
      <c r="CK111" s="955"/>
      <c r="CL111" s="849"/>
      <c r="CM111" s="843" t="s">
        <v>381</v>
      </c>
      <c r="CN111" s="780"/>
      <c r="CO111" s="780"/>
      <c r="CP111" s="780"/>
      <c r="CQ111" s="780"/>
      <c r="CR111" s="780"/>
      <c r="CS111" s="780"/>
      <c r="CT111" s="780"/>
      <c r="CU111" s="780"/>
      <c r="CV111" s="780"/>
      <c r="CW111" s="780"/>
      <c r="CX111" s="780"/>
      <c r="CY111" s="780"/>
      <c r="CZ111" s="780"/>
      <c r="DA111" s="780"/>
      <c r="DB111" s="780"/>
      <c r="DC111" s="780"/>
      <c r="DD111" s="780"/>
      <c r="DE111" s="780"/>
      <c r="DF111" s="781"/>
      <c r="DG111" s="844" t="s">
        <v>240</v>
      </c>
      <c r="DH111" s="845"/>
      <c r="DI111" s="845"/>
      <c r="DJ111" s="845"/>
      <c r="DK111" s="845"/>
      <c r="DL111" s="845" t="s">
        <v>240</v>
      </c>
      <c r="DM111" s="845"/>
      <c r="DN111" s="845"/>
      <c r="DO111" s="845"/>
      <c r="DP111" s="845"/>
      <c r="DQ111" s="845" t="s">
        <v>240</v>
      </c>
      <c r="DR111" s="845"/>
      <c r="DS111" s="845"/>
      <c r="DT111" s="845"/>
      <c r="DU111" s="845"/>
      <c r="DV111" s="822" t="s">
        <v>240</v>
      </c>
      <c r="DW111" s="822"/>
      <c r="DX111" s="822"/>
      <c r="DY111" s="822"/>
      <c r="DZ111" s="823"/>
    </row>
    <row r="112" spans="1:131" s="226" customFormat="1" ht="26.25" customHeight="1" x14ac:dyDescent="0.15">
      <c r="A112" s="940" t="s">
        <v>382</v>
      </c>
      <c r="B112" s="941"/>
      <c r="C112" s="780" t="s">
        <v>383</v>
      </c>
      <c r="D112" s="780"/>
      <c r="E112" s="780"/>
      <c r="F112" s="780"/>
      <c r="G112" s="780"/>
      <c r="H112" s="780"/>
      <c r="I112" s="780"/>
      <c r="J112" s="780"/>
      <c r="K112" s="780"/>
      <c r="L112" s="780"/>
      <c r="M112" s="780"/>
      <c r="N112" s="780"/>
      <c r="O112" s="780"/>
      <c r="P112" s="780"/>
      <c r="Q112" s="780"/>
      <c r="R112" s="780"/>
      <c r="S112" s="780"/>
      <c r="T112" s="780"/>
      <c r="U112" s="780"/>
      <c r="V112" s="780"/>
      <c r="W112" s="780"/>
      <c r="X112" s="780"/>
      <c r="Y112" s="780"/>
      <c r="Z112" s="781"/>
      <c r="AA112" s="807" t="s">
        <v>357</v>
      </c>
      <c r="AB112" s="808"/>
      <c r="AC112" s="808"/>
      <c r="AD112" s="808"/>
      <c r="AE112" s="809"/>
      <c r="AF112" s="810" t="s">
        <v>240</v>
      </c>
      <c r="AG112" s="808"/>
      <c r="AH112" s="808"/>
      <c r="AI112" s="808"/>
      <c r="AJ112" s="809"/>
      <c r="AK112" s="810" t="s">
        <v>240</v>
      </c>
      <c r="AL112" s="808"/>
      <c r="AM112" s="808"/>
      <c r="AN112" s="808"/>
      <c r="AO112" s="809"/>
      <c r="AP112" s="852" t="s">
        <v>357</v>
      </c>
      <c r="AQ112" s="853"/>
      <c r="AR112" s="853"/>
      <c r="AS112" s="853"/>
      <c r="AT112" s="854"/>
      <c r="AU112" s="960"/>
      <c r="AV112" s="961"/>
      <c r="AW112" s="961"/>
      <c r="AX112" s="961"/>
      <c r="AY112" s="961"/>
      <c r="AZ112" s="843" t="s">
        <v>384</v>
      </c>
      <c r="BA112" s="780"/>
      <c r="BB112" s="780"/>
      <c r="BC112" s="780"/>
      <c r="BD112" s="780"/>
      <c r="BE112" s="780"/>
      <c r="BF112" s="780"/>
      <c r="BG112" s="780"/>
      <c r="BH112" s="780"/>
      <c r="BI112" s="780"/>
      <c r="BJ112" s="780"/>
      <c r="BK112" s="780"/>
      <c r="BL112" s="780"/>
      <c r="BM112" s="780"/>
      <c r="BN112" s="780"/>
      <c r="BO112" s="780"/>
      <c r="BP112" s="781"/>
      <c r="BQ112" s="844">
        <v>8156569</v>
      </c>
      <c r="BR112" s="845"/>
      <c r="BS112" s="845"/>
      <c r="BT112" s="845"/>
      <c r="BU112" s="845"/>
      <c r="BV112" s="845">
        <v>8136950</v>
      </c>
      <c r="BW112" s="845"/>
      <c r="BX112" s="845"/>
      <c r="BY112" s="845"/>
      <c r="BZ112" s="845"/>
      <c r="CA112" s="845">
        <v>8820997</v>
      </c>
      <c r="CB112" s="845"/>
      <c r="CC112" s="845"/>
      <c r="CD112" s="845"/>
      <c r="CE112" s="845"/>
      <c r="CF112" s="903">
        <v>30.3</v>
      </c>
      <c r="CG112" s="904"/>
      <c r="CH112" s="904"/>
      <c r="CI112" s="904"/>
      <c r="CJ112" s="904"/>
      <c r="CK112" s="955"/>
      <c r="CL112" s="849"/>
      <c r="CM112" s="843" t="s">
        <v>385</v>
      </c>
      <c r="CN112" s="780"/>
      <c r="CO112" s="780"/>
      <c r="CP112" s="780"/>
      <c r="CQ112" s="780"/>
      <c r="CR112" s="780"/>
      <c r="CS112" s="780"/>
      <c r="CT112" s="780"/>
      <c r="CU112" s="780"/>
      <c r="CV112" s="780"/>
      <c r="CW112" s="780"/>
      <c r="CX112" s="780"/>
      <c r="CY112" s="780"/>
      <c r="CZ112" s="780"/>
      <c r="DA112" s="780"/>
      <c r="DB112" s="780"/>
      <c r="DC112" s="780"/>
      <c r="DD112" s="780"/>
      <c r="DE112" s="780"/>
      <c r="DF112" s="781"/>
      <c r="DG112" s="844" t="s">
        <v>357</v>
      </c>
      <c r="DH112" s="845"/>
      <c r="DI112" s="845"/>
      <c r="DJ112" s="845"/>
      <c r="DK112" s="845"/>
      <c r="DL112" s="845" t="s">
        <v>357</v>
      </c>
      <c r="DM112" s="845"/>
      <c r="DN112" s="845"/>
      <c r="DO112" s="845"/>
      <c r="DP112" s="845"/>
      <c r="DQ112" s="845" t="s">
        <v>240</v>
      </c>
      <c r="DR112" s="845"/>
      <c r="DS112" s="845"/>
      <c r="DT112" s="845"/>
      <c r="DU112" s="845"/>
      <c r="DV112" s="822" t="s">
        <v>240</v>
      </c>
      <c r="DW112" s="822"/>
      <c r="DX112" s="822"/>
      <c r="DY112" s="822"/>
      <c r="DZ112" s="823"/>
    </row>
    <row r="113" spans="1:130" s="226" customFormat="1" ht="26.25" customHeight="1" x14ac:dyDescent="0.15">
      <c r="A113" s="942"/>
      <c r="B113" s="943"/>
      <c r="C113" s="780" t="s">
        <v>386</v>
      </c>
      <c r="D113" s="780"/>
      <c r="E113" s="780"/>
      <c r="F113" s="780"/>
      <c r="G113" s="780"/>
      <c r="H113" s="780"/>
      <c r="I113" s="780"/>
      <c r="J113" s="780"/>
      <c r="K113" s="780"/>
      <c r="L113" s="780"/>
      <c r="M113" s="780"/>
      <c r="N113" s="780"/>
      <c r="O113" s="780"/>
      <c r="P113" s="780"/>
      <c r="Q113" s="780"/>
      <c r="R113" s="780"/>
      <c r="S113" s="780"/>
      <c r="T113" s="780"/>
      <c r="U113" s="780"/>
      <c r="V113" s="780"/>
      <c r="W113" s="780"/>
      <c r="X113" s="780"/>
      <c r="Y113" s="780"/>
      <c r="Z113" s="781"/>
      <c r="AA113" s="946">
        <v>509817</v>
      </c>
      <c r="AB113" s="947"/>
      <c r="AC113" s="947"/>
      <c r="AD113" s="947"/>
      <c r="AE113" s="948"/>
      <c r="AF113" s="949">
        <v>477572</v>
      </c>
      <c r="AG113" s="947"/>
      <c r="AH113" s="947"/>
      <c r="AI113" s="947"/>
      <c r="AJ113" s="948"/>
      <c r="AK113" s="949">
        <v>518387</v>
      </c>
      <c r="AL113" s="947"/>
      <c r="AM113" s="947"/>
      <c r="AN113" s="947"/>
      <c r="AO113" s="948"/>
      <c r="AP113" s="950">
        <v>1.8</v>
      </c>
      <c r="AQ113" s="951"/>
      <c r="AR113" s="951"/>
      <c r="AS113" s="951"/>
      <c r="AT113" s="952"/>
      <c r="AU113" s="960"/>
      <c r="AV113" s="961"/>
      <c r="AW113" s="961"/>
      <c r="AX113" s="961"/>
      <c r="AY113" s="961"/>
      <c r="AZ113" s="843" t="s">
        <v>387</v>
      </c>
      <c r="BA113" s="780"/>
      <c r="BB113" s="780"/>
      <c r="BC113" s="780"/>
      <c r="BD113" s="780"/>
      <c r="BE113" s="780"/>
      <c r="BF113" s="780"/>
      <c r="BG113" s="780"/>
      <c r="BH113" s="780"/>
      <c r="BI113" s="780"/>
      <c r="BJ113" s="780"/>
      <c r="BK113" s="780"/>
      <c r="BL113" s="780"/>
      <c r="BM113" s="780"/>
      <c r="BN113" s="780"/>
      <c r="BO113" s="780"/>
      <c r="BP113" s="781"/>
      <c r="BQ113" s="844">
        <v>32167</v>
      </c>
      <c r="BR113" s="845"/>
      <c r="BS113" s="845"/>
      <c r="BT113" s="845"/>
      <c r="BU113" s="845"/>
      <c r="BV113" s="845" t="s">
        <v>240</v>
      </c>
      <c r="BW113" s="845"/>
      <c r="BX113" s="845"/>
      <c r="BY113" s="845"/>
      <c r="BZ113" s="845"/>
      <c r="CA113" s="845" t="s">
        <v>357</v>
      </c>
      <c r="CB113" s="845"/>
      <c r="CC113" s="845"/>
      <c r="CD113" s="845"/>
      <c r="CE113" s="845"/>
      <c r="CF113" s="903" t="s">
        <v>357</v>
      </c>
      <c r="CG113" s="904"/>
      <c r="CH113" s="904"/>
      <c r="CI113" s="904"/>
      <c r="CJ113" s="904"/>
      <c r="CK113" s="955"/>
      <c r="CL113" s="849"/>
      <c r="CM113" s="843" t="s">
        <v>388</v>
      </c>
      <c r="CN113" s="780"/>
      <c r="CO113" s="780"/>
      <c r="CP113" s="780"/>
      <c r="CQ113" s="780"/>
      <c r="CR113" s="780"/>
      <c r="CS113" s="780"/>
      <c r="CT113" s="780"/>
      <c r="CU113" s="780"/>
      <c r="CV113" s="780"/>
      <c r="CW113" s="780"/>
      <c r="CX113" s="780"/>
      <c r="CY113" s="780"/>
      <c r="CZ113" s="780"/>
      <c r="DA113" s="780"/>
      <c r="DB113" s="780"/>
      <c r="DC113" s="780"/>
      <c r="DD113" s="780"/>
      <c r="DE113" s="780"/>
      <c r="DF113" s="781"/>
      <c r="DG113" s="807" t="s">
        <v>357</v>
      </c>
      <c r="DH113" s="808"/>
      <c r="DI113" s="808"/>
      <c r="DJ113" s="808"/>
      <c r="DK113" s="809"/>
      <c r="DL113" s="810" t="s">
        <v>357</v>
      </c>
      <c r="DM113" s="808"/>
      <c r="DN113" s="808"/>
      <c r="DO113" s="808"/>
      <c r="DP113" s="809"/>
      <c r="DQ113" s="810" t="s">
        <v>357</v>
      </c>
      <c r="DR113" s="808"/>
      <c r="DS113" s="808"/>
      <c r="DT113" s="808"/>
      <c r="DU113" s="809"/>
      <c r="DV113" s="852" t="s">
        <v>357</v>
      </c>
      <c r="DW113" s="853"/>
      <c r="DX113" s="853"/>
      <c r="DY113" s="853"/>
      <c r="DZ113" s="854"/>
    </row>
    <row r="114" spans="1:130" s="226" customFormat="1" ht="26.25" customHeight="1" x14ac:dyDescent="0.15">
      <c r="A114" s="942"/>
      <c r="B114" s="943"/>
      <c r="C114" s="780" t="s">
        <v>389</v>
      </c>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1"/>
      <c r="AA114" s="807">
        <v>16792</v>
      </c>
      <c r="AB114" s="808"/>
      <c r="AC114" s="808"/>
      <c r="AD114" s="808"/>
      <c r="AE114" s="809"/>
      <c r="AF114" s="810">
        <v>40076</v>
      </c>
      <c r="AG114" s="808"/>
      <c r="AH114" s="808"/>
      <c r="AI114" s="808"/>
      <c r="AJ114" s="809"/>
      <c r="AK114" s="810">
        <v>88478</v>
      </c>
      <c r="AL114" s="808"/>
      <c r="AM114" s="808"/>
      <c r="AN114" s="808"/>
      <c r="AO114" s="809"/>
      <c r="AP114" s="852">
        <v>0.3</v>
      </c>
      <c r="AQ114" s="853"/>
      <c r="AR114" s="853"/>
      <c r="AS114" s="853"/>
      <c r="AT114" s="854"/>
      <c r="AU114" s="960"/>
      <c r="AV114" s="961"/>
      <c r="AW114" s="961"/>
      <c r="AX114" s="961"/>
      <c r="AY114" s="961"/>
      <c r="AZ114" s="843" t="s">
        <v>390</v>
      </c>
      <c r="BA114" s="780"/>
      <c r="BB114" s="780"/>
      <c r="BC114" s="780"/>
      <c r="BD114" s="780"/>
      <c r="BE114" s="780"/>
      <c r="BF114" s="780"/>
      <c r="BG114" s="780"/>
      <c r="BH114" s="780"/>
      <c r="BI114" s="780"/>
      <c r="BJ114" s="780"/>
      <c r="BK114" s="780"/>
      <c r="BL114" s="780"/>
      <c r="BM114" s="780"/>
      <c r="BN114" s="780"/>
      <c r="BO114" s="780"/>
      <c r="BP114" s="781"/>
      <c r="BQ114" s="844">
        <v>7853773</v>
      </c>
      <c r="BR114" s="845"/>
      <c r="BS114" s="845"/>
      <c r="BT114" s="845"/>
      <c r="BU114" s="845"/>
      <c r="BV114" s="845">
        <v>6910712</v>
      </c>
      <c r="BW114" s="845"/>
      <c r="BX114" s="845"/>
      <c r="BY114" s="845"/>
      <c r="BZ114" s="845"/>
      <c r="CA114" s="845">
        <v>6409969</v>
      </c>
      <c r="CB114" s="845"/>
      <c r="CC114" s="845"/>
      <c r="CD114" s="845"/>
      <c r="CE114" s="845"/>
      <c r="CF114" s="903">
        <v>22</v>
      </c>
      <c r="CG114" s="904"/>
      <c r="CH114" s="904"/>
      <c r="CI114" s="904"/>
      <c r="CJ114" s="904"/>
      <c r="CK114" s="955"/>
      <c r="CL114" s="849"/>
      <c r="CM114" s="843" t="s">
        <v>391</v>
      </c>
      <c r="CN114" s="780"/>
      <c r="CO114" s="780"/>
      <c r="CP114" s="780"/>
      <c r="CQ114" s="780"/>
      <c r="CR114" s="780"/>
      <c r="CS114" s="780"/>
      <c r="CT114" s="780"/>
      <c r="CU114" s="780"/>
      <c r="CV114" s="780"/>
      <c r="CW114" s="780"/>
      <c r="CX114" s="780"/>
      <c r="CY114" s="780"/>
      <c r="CZ114" s="780"/>
      <c r="DA114" s="780"/>
      <c r="DB114" s="780"/>
      <c r="DC114" s="780"/>
      <c r="DD114" s="780"/>
      <c r="DE114" s="780"/>
      <c r="DF114" s="781"/>
      <c r="DG114" s="807" t="s">
        <v>240</v>
      </c>
      <c r="DH114" s="808"/>
      <c r="DI114" s="808"/>
      <c r="DJ114" s="808"/>
      <c r="DK114" s="809"/>
      <c r="DL114" s="810" t="s">
        <v>240</v>
      </c>
      <c r="DM114" s="808"/>
      <c r="DN114" s="808"/>
      <c r="DO114" s="808"/>
      <c r="DP114" s="809"/>
      <c r="DQ114" s="810" t="s">
        <v>357</v>
      </c>
      <c r="DR114" s="808"/>
      <c r="DS114" s="808"/>
      <c r="DT114" s="808"/>
      <c r="DU114" s="809"/>
      <c r="DV114" s="852" t="s">
        <v>357</v>
      </c>
      <c r="DW114" s="853"/>
      <c r="DX114" s="853"/>
      <c r="DY114" s="853"/>
      <c r="DZ114" s="854"/>
    </row>
    <row r="115" spans="1:130" s="226" customFormat="1" ht="26.25" customHeight="1" x14ac:dyDescent="0.15">
      <c r="A115" s="942"/>
      <c r="B115" s="943"/>
      <c r="C115" s="780" t="s">
        <v>392</v>
      </c>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1"/>
      <c r="AA115" s="946">
        <v>59875</v>
      </c>
      <c r="AB115" s="947"/>
      <c r="AC115" s="947"/>
      <c r="AD115" s="947"/>
      <c r="AE115" s="948"/>
      <c r="AF115" s="949">
        <v>35061</v>
      </c>
      <c r="AG115" s="947"/>
      <c r="AH115" s="947"/>
      <c r="AI115" s="947"/>
      <c r="AJ115" s="948"/>
      <c r="AK115" s="949">
        <v>2086</v>
      </c>
      <c r="AL115" s="947"/>
      <c r="AM115" s="947"/>
      <c r="AN115" s="947"/>
      <c r="AO115" s="948"/>
      <c r="AP115" s="950">
        <v>0</v>
      </c>
      <c r="AQ115" s="951"/>
      <c r="AR115" s="951"/>
      <c r="AS115" s="951"/>
      <c r="AT115" s="952"/>
      <c r="AU115" s="960"/>
      <c r="AV115" s="961"/>
      <c r="AW115" s="961"/>
      <c r="AX115" s="961"/>
      <c r="AY115" s="961"/>
      <c r="AZ115" s="843" t="s">
        <v>393</v>
      </c>
      <c r="BA115" s="780"/>
      <c r="BB115" s="780"/>
      <c r="BC115" s="780"/>
      <c r="BD115" s="780"/>
      <c r="BE115" s="780"/>
      <c r="BF115" s="780"/>
      <c r="BG115" s="780"/>
      <c r="BH115" s="780"/>
      <c r="BI115" s="780"/>
      <c r="BJ115" s="780"/>
      <c r="BK115" s="780"/>
      <c r="BL115" s="780"/>
      <c r="BM115" s="780"/>
      <c r="BN115" s="780"/>
      <c r="BO115" s="780"/>
      <c r="BP115" s="781"/>
      <c r="BQ115" s="844" t="s">
        <v>357</v>
      </c>
      <c r="BR115" s="845"/>
      <c r="BS115" s="845"/>
      <c r="BT115" s="845"/>
      <c r="BU115" s="845"/>
      <c r="BV115" s="845" t="s">
        <v>357</v>
      </c>
      <c r="BW115" s="845"/>
      <c r="BX115" s="845"/>
      <c r="BY115" s="845"/>
      <c r="BZ115" s="845"/>
      <c r="CA115" s="845" t="s">
        <v>240</v>
      </c>
      <c r="CB115" s="845"/>
      <c r="CC115" s="845"/>
      <c r="CD115" s="845"/>
      <c r="CE115" s="845"/>
      <c r="CF115" s="903" t="s">
        <v>357</v>
      </c>
      <c r="CG115" s="904"/>
      <c r="CH115" s="904"/>
      <c r="CI115" s="904"/>
      <c r="CJ115" s="904"/>
      <c r="CK115" s="955"/>
      <c r="CL115" s="849"/>
      <c r="CM115" s="843" t="s">
        <v>394</v>
      </c>
      <c r="CN115" s="780"/>
      <c r="CO115" s="780"/>
      <c r="CP115" s="780"/>
      <c r="CQ115" s="780"/>
      <c r="CR115" s="780"/>
      <c r="CS115" s="780"/>
      <c r="CT115" s="780"/>
      <c r="CU115" s="780"/>
      <c r="CV115" s="780"/>
      <c r="CW115" s="780"/>
      <c r="CX115" s="780"/>
      <c r="CY115" s="780"/>
      <c r="CZ115" s="780"/>
      <c r="DA115" s="780"/>
      <c r="DB115" s="780"/>
      <c r="DC115" s="780"/>
      <c r="DD115" s="780"/>
      <c r="DE115" s="780"/>
      <c r="DF115" s="781"/>
      <c r="DG115" s="807" t="s">
        <v>240</v>
      </c>
      <c r="DH115" s="808"/>
      <c r="DI115" s="808"/>
      <c r="DJ115" s="808"/>
      <c r="DK115" s="809"/>
      <c r="DL115" s="810" t="s">
        <v>357</v>
      </c>
      <c r="DM115" s="808"/>
      <c r="DN115" s="808"/>
      <c r="DO115" s="808"/>
      <c r="DP115" s="809"/>
      <c r="DQ115" s="810" t="s">
        <v>357</v>
      </c>
      <c r="DR115" s="808"/>
      <c r="DS115" s="808"/>
      <c r="DT115" s="808"/>
      <c r="DU115" s="809"/>
      <c r="DV115" s="852" t="s">
        <v>357</v>
      </c>
      <c r="DW115" s="853"/>
      <c r="DX115" s="853"/>
      <c r="DY115" s="853"/>
      <c r="DZ115" s="854"/>
    </row>
    <row r="116" spans="1:130" s="226" customFormat="1" ht="26.25" customHeight="1" x14ac:dyDescent="0.15">
      <c r="A116" s="944"/>
      <c r="B116" s="945"/>
      <c r="C116" s="867" t="s">
        <v>395</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07">
        <v>60</v>
      </c>
      <c r="AB116" s="808"/>
      <c r="AC116" s="808"/>
      <c r="AD116" s="808"/>
      <c r="AE116" s="809"/>
      <c r="AF116" s="810">
        <v>33</v>
      </c>
      <c r="AG116" s="808"/>
      <c r="AH116" s="808"/>
      <c r="AI116" s="808"/>
      <c r="AJ116" s="809"/>
      <c r="AK116" s="810" t="s">
        <v>357</v>
      </c>
      <c r="AL116" s="808"/>
      <c r="AM116" s="808"/>
      <c r="AN116" s="808"/>
      <c r="AO116" s="809"/>
      <c r="AP116" s="852" t="s">
        <v>240</v>
      </c>
      <c r="AQ116" s="853"/>
      <c r="AR116" s="853"/>
      <c r="AS116" s="853"/>
      <c r="AT116" s="854"/>
      <c r="AU116" s="960"/>
      <c r="AV116" s="961"/>
      <c r="AW116" s="961"/>
      <c r="AX116" s="961"/>
      <c r="AY116" s="961"/>
      <c r="AZ116" s="937" t="s">
        <v>396</v>
      </c>
      <c r="BA116" s="938"/>
      <c r="BB116" s="938"/>
      <c r="BC116" s="938"/>
      <c r="BD116" s="938"/>
      <c r="BE116" s="938"/>
      <c r="BF116" s="938"/>
      <c r="BG116" s="938"/>
      <c r="BH116" s="938"/>
      <c r="BI116" s="938"/>
      <c r="BJ116" s="938"/>
      <c r="BK116" s="938"/>
      <c r="BL116" s="938"/>
      <c r="BM116" s="938"/>
      <c r="BN116" s="938"/>
      <c r="BO116" s="938"/>
      <c r="BP116" s="939"/>
      <c r="BQ116" s="844" t="s">
        <v>240</v>
      </c>
      <c r="BR116" s="845"/>
      <c r="BS116" s="845"/>
      <c r="BT116" s="845"/>
      <c r="BU116" s="845"/>
      <c r="BV116" s="845" t="s">
        <v>240</v>
      </c>
      <c r="BW116" s="845"/>
      <c r="BX116" s="845"/>
      <c r="BY116" s="845"/>
      <c r="BZ116" s="845"/>
      <c r="CA116" s="845" t="s">
        <v>240</v>
      </c>
      <c r="CB116" s="845"/>
      <c r="CC116" s="845"/>
      <c r="CD116" s="845"/>
      <c r="CE116" s="845"/>
      <c r="CF116" s="903" t="s">
        <v>240</v>
      </c>
      <c r="CG116" s="904"/>
      <c r="CH116" s="904"/>
      <c r="CI116" s="904"/>
      <c r="CJ116" s="904"/>
      <c r="CK116" s="955"/>
      <c r="CL116" s="849"/>
      <c r="CM116" s="843" t="s">
        <v>397</v>
      </c>
      <c r="CN116" s="780"/>
      <c r="CO116" s="780"/>
      <c r="CP116" s="780"/>
      <c r="CQ116" s="780"/>
      <c r="CR116" s="780"/>
      <c r="CS116" s="780"/>
      <c r="CT116" s="780"/>
      <c r="CU116" s="780"/>
      <c r="CV116" s="780"/>
      <c r="CW116" s="780"/>
      <c r="CX116" s="780"/>
      <c r="CY116" s="780"/>
      <c r="CZ116" s="780"/>
      <c r="DA116" s="780"/>
      <c r="DB116" s="780"/>
      <c r="DC116" s="780"/>
      <c r="DD116" s="780"/>
      <c r="DE116" s="780"/>
      <c r="DF116" s="781"/>
      <c r="DG116" s="807" t="s">
        <v>240</v>
      </c>
      <c r="DH116" s="808"/>
      <c r="DI116" s="808"/>
      <c r="DJ116" s="808"/>
      <c r="DK116" s="809"/>
      <c r="DL116" s="810" t="s">
        <v>357</v>
      </c>
      <c r="DM116" s="808"/>
      <c r="DN116" s="808"/>
      <c r="DO116" s="808"/>
      <c r="DP116" s="809"/>
      <c r="DQ116" s="810" t="s">
        <v>357</v>
      </c>
      <c r="DR116" s="808"/>
      <c r="DS116" s="808"/>
      <c r="DT116" s="808"/>
      <c r="DU116" s="809"/>
      <c r="DV116" s="852" t="s">
        <v>240</v>
      </c>
      <c r="DW116" s="853"/>
      <c r="DX116" s="853"/>
      <c r="DY116" s="853"/>
      <c r="DZ116" s="854"/>
    </row>
    <row r="117" spans="1:130" s="226" customFormat="1" ht="26.25" customHeight="1" x14ac:dyDescent="0.15">
      <c r="A117" s="923" t="s">
        <v>186</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905" t="s">
        <v>398</v>
      </c>
      <c r="Z117" s="925"/>
      <c r="AA117" s="930">
        <v>7455780</v>
      </c>
      <c r="AB117" s="931"/>
      <c r="AC117" s="931"/>
      <c r="AD117" s="931"/>
      <c r="AE117" s="932"/>
      <c r="AF117" s="933">
        <v>7453400</v>
      </c>
      <c r="AG117" s="931"/>
      <c r="AH117" s="931"/>
      <c r="AI117" s="931"/>
      <c r="AJ117" s="932"/>
      <c r="AK117" s="933">
        <v>7613896</v>
      </c>
      <c r="AL117" s="931"/>
      <c r="AM117" s="931"/>
      <c r="AN117" s="931"/>
      <c r="AO117" s="932"/>
      <c r="AP117" s="934"/>
      <c r="AQ117" s="935"/>
      <c r="AR117" s="935"/>
      <c r="AS117" s="935"/>
      <c r="AT117" s="936"/>
      <c r="AU117" s="960"/>
      <c r="AV117" s="961"/>
      <c r="AW117" s="961"/>
      <c r="AX117" s="961"/>
      <c r="AY117" s="961"/>
      <c r="AZ117" s="891" t="s">
        <v>399</v>
      </c>
      <c r="BA117" s="892"/>
      <c r="BB117" s="892"/>
      <c r="BC117" s="892"/>
      <c r="BD117" s="892"/>
      <c r="BE117" s="892"/>
      <c r="BF117" s="892"/>
      <c r="BG117" s="892"/>
      <c r="BH117" s="892"/>
      <c r="BI117" s="892"/>
      <c r="BJ117" s="892"/>
      <c r="BK117" s="892"/>
      <c r="BL117" s="892"/>
      <c r="BM117" s="892"/>
      <c r="BN117" s="892"/>
      <c r="BO117" s="892"/>
      <c r="BP117" s="893"/>
      <c r="BQ117" s="844" t="s">
        <v>240</v>
      </c>
      <c r="BR117" s="845"/>
      <c r="BS117" s="845"/>
      <c r="BT117" s="845"/>
      <c r="BU117" s="845"/>
      <c r="BV117" s="845" t="s">
        <v>240</v>
      </c>
      <c r="BW117" s="845"/>
      <c r="BX117" s="845"/>
      <c r="BY117" s="845"/>
      <c r="BZ117" s="845"/>
      <c r="CA117" s="845" t="s">
        <v>240</v>
      </c>
      <c r="CB117" s="845"/>
      <c r="CC117" s="845"/>
      <c r="CD117" s="845"/>
      <c r="CE117" s="845"/>
      <c r="CF117" s="903" t="s">
        <v>240</v>
      </c>
      <c r="CG117" s="904"/>
      <c r="CH117" s="904"/>
      <c r="CI117" s="904"/>
      <c r="CJ117" s="904"/>
      <c r="CK117" s="955"/>
      <c r="CL117" s="849"/>
      <c r="CM117" s="843" t="s">
        <v>400</v>
      </c>
      <c r="CN117" s="780"/>
      <c r="CO117" s="780"/>
      <c r="CP117" s="780"/>
      <c r="CQ117" s="780"/>
      <c r="CR117" s="780"/>
      <c r="CS117" s="780"/>
      <c r="CT117" s="780"/>
      <c r="CU117" s="780"/>
      <c r="CV117" s="780"/>
      <c r="CW117" s="780"/>
      <c r="CX117" s="780"/>
      <c r="CY117" s="780"/>
      <c r="CZ117" s="780"/>
      <c r="DA117" s="780"/>
      <c r="DB117" s="780"/>
      <c r="DC117" s="780"/>
      <c r="DD117" s="780"/>
      <c r="DE117" s="780"/>
      <c r="DF117" s="781"/>
      <c r="DG117" s="807" t="s">
        <v>240</v>
      </c>
      <c r="DH117" s="808"/>
      <c r="DI117" s="808"/>
      <c r="DJ117" s="808"/>
      <c r="DK117" s="809"/>
      <c r="DL117" s="810" t="s">
        <v>240</v>
      </c>
      <c r="DM117" s="808"/>
      <c r="DN117" s="808"/>
      <c r="DO117" s="808"/>
      <c r="DP117" s="809"/>
      <c r="DQ117" s="810" t="s">
        <v>240</v>
      </c>
      <c r="DR117" s="808"/>
      <c r="DS117" s="808"/>
      <c r="DT117" s="808"/>
      <c r="DU117" s="809"/>
      <c r="DV117" s="852" t="s">
        <v>240</v>
      </c>
      <c r="DW117" s="853"/>
      <c r="DX117" s="853"/>
      <c r="DY117" s="853"/>
      <c r="DZ117" s="854"/>
    </row>
    <row r="118" spans="1:130" s="226" customFormat="1" ht="26.25" customHeight="1" x14ac:dyDescent="0.15">
      <c r="A118" s="923" t="s">
        <v>374</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6" t="s">
        <v>371</v>
      </c>
      <c r="AB118" s="924"/>
      <c r="AC118" s="924"/>
      <c r="AD118" s="924"/>
      <c r="AE118" s="925"/>
      <c r="AF118" s="926" t="s">
        <v>372</v>
      </c>
      <c r="AG118" s="924"/>
      <c r="AH118" s="924"/>
      <c r="AI118" s="924"/>
      <c r="AJ118" s="925"/>
      <c r="AK118" s="926" t="s">
        <v>268</v>
      </c>
      <c r="AL118" s="924"/>
      <c r="AM118" s="924"/>
      <c r="AN118" s="924"/>
      <c r="AO118" s="925"/>
      <c r="AP118" s="927" t="s">
        <v>373</v>
      </c>
      <c r="AQ118" s="928"/>
      <c r="AR118" s="928"/>
      <c r="AS118" s="928"/>
      <c r="AT118" s="929"/>
      <c r="AU118" s="960"/>
      <c r="AV118" s="961"/>
      <c r="AW118" s="961"/>
      <c r="AX118" s="961"/>
      <c r="AY118" s="961"/>
      <c r="AZ118" s="866" t="s">
        <v>401</v>
      </c>
      <c r="BA118" s="867"/>
      <c r="BB118" s="867"/>
      <c r="BC118" s="867"/>
      <c r="BD118" s="867"/>
      <c r="BE118" s="867"/>
      <c r="BF118" s="867"/>
      <c r="BG118" s="867"/>
      <c r="BH118" s="867"/>
      <c r="BI118" s="867"/>
      <c r="BJ118" s="867"/>
      <c r="BK118" s="867"/>
      <c r="BL118" s="867"/>
      <c r="BM118" s="867"/>
      <c r="BN118" s="867"/>
      <c r="BO118" s="867"/>
      <c r="BP118" s="868"/>
      <c r="BQ118" s="907" t="s">
        <v>240</v>
      </c>
      <c r="BR118" s="873"/>
      <c r="BS118" s="873"/>
      <c r="BT118" s="873"/>
      <c r="BU118" s="873"/>
      <c r="BV118" s="873" t="s">
        <v>240</v>
      </c>
      <c r="BW118" s="873"/>
      <c r="BX118" s="873"/>
      <c r="BY118" s="873"/>
      <c r="BZ118" s="873"/>
      <c r="CA118" s="873" t="s">
        <v>240</v>
      </c>
      <c r="CB118" s="873"/>
      <c r="CC118" s="873"/>
      <c r="CD118" s="873"/>
      <c r="CE118" s="873"/>
      <c r="CF118" s="903" t="s">
        <v>240</v>
      </c>
      <c r="CG118" s="904"/>
      <c r="CH118" s="904"/>
      <c r="CI118" s="904"/>
      <c r="CJ118" s="904"/>
      <c r="CK118" s="955"/>
      <c r="CL118" s="849"/>
      <c r="CM118" s="843" t="s">
        <v>402</v>
      </c>
      <c r="CN118" s="780"/>
      <c r="CO118" s="780"/>
      <c r="CP118" s="780"/>
      <c r="CQ118" s="780"/>
      <c r="CR118" s="780"/>
      <c r="CS118" s="780"/>
      <c r="CT118" s="780"/>
      <c r="CU118" s="780"/>
      <c r="CV118" s="780"/>
      <c r="CW118" s="780"/>
      <c r="CX118" s="780"/>
      <c r="CY118" s="780"/>
      <c r="CZ118" s="780"/>
      <c r="DA118" s="780"/>
      <c r="DB118" s="780"/>
      <c r="DC118" s="780"/>
      <c r="DD118" s="780"/>
      <c r="DE118" s="780"/>
      <c r="DF118" s="781"/>
      <c r="DG118" s="807" t="s">
        <v>240</v>
      </c>
      <c r="DH118" s="808"/>
      <c r="DI118" s="808"/>
      <c r="DJ118" s="808"/>
      <c r="DK118" s="809"/>
      <c r="DL118" s="810" t="s">
        <v>240</v>
      </c>
      <c r="DM118" s="808"/>
      <c r="DN118" s="808"/>
      <c r="DO118" s="808"/>
      <c r="DP118" s="809"/>
      <c r="DQ118" s="810" t="s">
        <v>240</v>
      </c>
      <c r="DR118" s="808"/>
      <c r="DS118" s="808"/>
      <c r="DT118" s="808"/>
      <c r="DU118" s="809"/>
      <c r="DV118" s="852" t="s">
        <v>240</v>
      </c>
      <c r="DW118" s="853"/>
      <c r="DX118" s="853"/>
      <c r="DY118" s="853"/>
      <c r="DZ118" s="854"/>
    </row>
    <row r="119" spans="1:130" s="226" customFormat="1" ht="26.25" customHeight="1" x14ac:dyDescent="0.15">
      <c r="A119" s="846" t="s">
        <v>377</v>
      </c>
      <c r="B119" s="847"/>
      <c r="C119" s="888" t="s">
        <v>378</v>
      </c>
      <c r="D119" s="836"/>
      <c r="E119" s="836"/>
      <c r="F119" s="836"/>
      <c r="G119" s="836"/>
      <c r="H119" s="836"/>
      <c r="I119" s="836"/>
      <c r="J119" s="836"/>
      <c r="K119" s="836"/>
      <c r="L119" s="836"/>
      <c r="M119" s="836"/>
      <c r="N119" s="836"/>
      <c r="O119" s="836"/>
      <c r="P119" s="836"/>
      <c r="Q119" s="836"/>
      <c r="R119" s="836"/>
      <c r="S119" s="836"/>
      <c r="T119" s="836"/>
      <c r="U119" s="836"/>
      <c r="V119" s="836"/>
      <c r="W119" s="836"/>
      <c r="X119" s="836"/>
      <c r="Y119" s="836"/>
      <c r="Z119" s="837"/>
      <c r="AA119" s="916" t="s">
        <v>240</v>
      </c>
      <c r="AB119" s="917"/>
      <c r="AC119" s="917"/>
      <c r="AD119" s="917"/>
      <c r="AE119" s="918"/>
      <c r="AF119" s="919" t="s">
        <v>240</v>
      </c>
      <c r="AG119" s="917"/>
      <c r="AH119" s="917"/>
      <c r="AI119" s="917"/>
      <c r="AJ119" s="918"/>
      <c r="AK119" s="919" t="s">
        <v>240</v>
      </c>
      <c r="AL119" s="917"/>
      <c r="AM119" s="917"/>
      <c r="AN119" s="917"/>
      <c r="AO119" s="918"/>
      <c r="AP119" s="920" t="s">
        <v>240</v>
      </c>
      <c r="AQ119" s="921"/>
      <c r="AR119" s="921"/>
      <c r="AS119" s="921"/>
      <c r="AT119" s="922"/>
      <c r="AU119" s="962"/>
      <c r="AV119" s="963"/>
      <c r="AW119" s="963"/>
      <c r="AX119" s="963"/>
      <c r="AY119" s="963"/>
      <c r="AZ119" s="247" t="s">
        <v>186</v>
      </c>
      <c r="BA119" s="247"/>
      <c r="BB119" s="247"/>
      <c r="BC119" s="247"/>
      <c r="BD119" s="247"/>
      <c r="BE119" s="247"/>
      <c r="BF119" s="247"/>
      <c r="BG119" s="247"/>
      <c r="BH119" s="247"/>
      <c r="BI119" s="247"/>
      <c r="BJ119" s="247"/>
      <c r="BK119" s="247"/>
      <c r="BL119" s="247"/>
      <c r="BM119" s="247"/>
      <c r="BN119" s="247"/>
      <c r="BO119" s="905" t="s">
        <v>403</v>
      </c>
      <c r="BP119" s="906"/>
      <c r="BQ119" s="907">
        <v>91517192</v>
      </c>
      <c r="BR119" s="873"/>
      <c r="BS119" s="873"/>
      <c r="BT119" s="873"/>
      <c r="BU119" s="873"/>
      <c r="BV119" s="873">
        <v>88667244</v>
      </c>
      <c r="BW119" s="873"/>
      <c r="BX119" s="873"/>
      <c r="BY119" s="873"/>
      <c r="BZ119" s="873"/>
      <c r="CA119" s="873">
        <v>87520847</v>
      </c>
      <c r="CB119" s="873"/>
      <c r="CC119" s="873"/>
      <c r="CD119" s="873"/>
      <c r="CE119" s="873"/>
      <c r="CF119" s="776"/>
      <c r="CG119" s="777"/>
      <c r="CH119" s="777"/>
      <c r="CI119" s="777"/>
      <c r="CJ119" s="862"/>
      <c r="CK119" s="956"/>
      <c r="CL119" s="851"/>
      <c r="CM119" s="866" t="s">
        <v>404</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791" t="s">
        <v>240</v>
      </c>
      <c r="DH119" s="792"/>
      <c r="DI119" s="792"/>
      <c r="DJ119" s="792"/>
      <c r="DK119" s="793"/>
      <c r="DL119" s="794" t="s">
        <v>240</v>
      </c>
      <c r="DM119" s="792"/>
      <c r="DN119" s="792"/>
      <c r="DO119" s="792"/>
      <c r="DP119" s="793"/>
      <c r="DQ119" s="794" t="s">
        <v>240</v>
      </c>
      <c r="DR119" s="792"/>
      <c r="DS119" s="792"/>
      <c r="DT119" s="792"/>
      <c r="DU119" s="793"/>
      <c r="DV119" s="876" t="s">
        <v>240</v>
      </c>
      <c r="DW119" s="877"/>
      <c r="DX119" s="877"/>
      <c r="DY119" s="877"/>
      <c r="DZ119" s="878"/>
    </row>
    <row r="120" spans="1:130" s="226" customFormat="1" ht="26.25" customHeight="1" x14ac:dyDescent="0.15">
      <c r="A120" s="848"/>
      <c r="B120" s="849"/>
      <c r="C120" s="843" t="s">
        <v>381</v>
      </c>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1"/>
      <c r="AA120" s="807" t="s">
        <v>240</v>
      </c>
      <c r="AB120" s="808"/>
      <c r="AC120" s="808"/>
      <c r="AD120" s="808"/>
      <c r="AE120" s="809"/>
      <c r="AF120" s="810" t="s">
        <v>240</v>
      </c>
      <c r="AG120" s="808"/>
      <c r="AH120" s="808"/>
      <c r="AI120" s="808"/>
      <c r="AJ120" s="809"/>
      <c r="AK120" s="810" t="s">
        <v>240</v>
      </c>
      <c r="AL120" s="808"/>
      <c r="AM120" s="808"/>
      <c r="AN120" s="808"/>
      <c r="AO120" s="809"/>
      <c r="AP120" s="852" t="s">
        <v>240</v>
      </c>
      <c r="AQ120" s="853"/>
      <c r="AR120" s="853"/>
      <c r="AS120" s="853"/>
      <c r="AT120" s="854"/>
      <c r="AU120" s="908" t="s">
        <v>405</v>
      </c>
      <c r="AV120" s="909"/>
      <c r="AW120" s="909"/>
      <c r="AX120" s="909"/>
      <c r="AY120" s="910"/>
      <c r="AZ120" s="888" t="s">
        <v>406</v>
      </c>
      <c r="BA120" s="836"/>
      <c r="BB120" s="836"/>
      <c r="BC120" s="836"/>
      <c r="BD120" s="836"/>
      <c r="BE120" s="836"/>
      <c r="BF120" s="836"/>
      <c r="BG120" s="836"/>
      <c r="BH120" s="836"/>
      <c r="BI120" s="836"/>
      <c r="BJ120" s="836"/>
      <c r="BK120" s="836"/>
      <c r="BL120" s="836"/>
      <c r="BM120" s="836"/>
      <c r="BN120" s="836"/>
      <c r="BO120" s="836"/>
      <c r="BP120" s="837"/>
      <c r="BQ120" s="889">
        <v>23549093</v>
      </c>
      <c r="BR120" s="870"/>
      <c r="BS120" s="870"/>
      <c r="BT120" s="870"/>
      <c r="BU120" s="870"/>
      <c r="BV120" s="870">
        <v>23435710</v>
      </c>
      <c r="BW120" s="870"/>
      <c r="BX120" s="870"/>
      <c r="BY120" s="870"/>
      <c r="BZ120" s="870"/>
      <c r="CA120" s="870">
        <v>25985325</v>
      </c>
      <c r="CB120" s="870"/>
      <c r="CC120" s="870"/>
      <c r="CD120" s="870"/>
      <c r="CE120" s="870"/>
      <c r="CF120" s="894">
        <v>89.2</v>
      </c>
      <c r="CG120" s="895"/>
      <c r="CH120" s="895"/>
      <c r="CI120" s="895"/>
      <c r="CJ120" s="895"/>
      <c r="CK120" s="896" t="s">
        <v>407</v>
      </c>
      <c r="CL120" s="880"/>
      <c r="CM120" s="880"/>
      <c r="CN120" s="880"/>
      <c r="CO120" s="881"/>
      <c r="CP120" s="900" t="s">
        <v>349</v>
      </c>
      <c r="CQ120" s="901"/>
      <c r="CR120" s="901"/>
      <c r="CS120" s="901"/>
      <c r="CT120" s="901"/>
      <c r="CU120" s="901"/>
      <c r="CV120" s="901"/>
      <c r="CW120" s="901"/>
      <c r="CX120" s="901"/>
      <c r="CY120" s="901"/>
      <c r="CZ120" s="901"/>
      <c r="DA120" s="901"/>
      <c r="DB120" s="901"/>
      <c r="DC120" s="901"/>
      <c r="DD120" s="901"/>
      <c r="DE120" s="901"/>
      <c r="DF120" s="902"/>
      <c r="DG120" s="889">
        <v>5432780</v>
      </c>
      <c r="DH120" s="870"/>
      <c r="DI120" s="870"/>
      <c r="DJ120" s="870"/>
      <c r="DK120" s="870"/>
      <c r="DL120" s="870">
        <v>5489581</v>
      </c>
      <c r="DM120" s="870"/>
      <c r="DN120" s="870"/>
      <c r="DO120" s="870"/>
      <c r="DP120" s="870"/>
      <c r="DQ120" s="870">
        <v>5480398</v>
      </c>
      <c r="DR120" s="870"/>
      <c r="DS120" s="870"/>
      <c r="DT120" s="870"/>
      <c r="DU120" s="870"/>
      <c r="DV120" s="871">
        <v>18.8</v>
      </c>
      <c r="DW120" s="871"/>
      <c r="DX120" s="871"/>
      <c r="DY120" s="871"/>
      <c r="DZ120" s="872"/>
    </row>
    <row r="121" spans="1:130" s="226" customFormat="1" ht="26.25" customHeight="1" x14ac:dyDescent="0.15">
      <c r="A121" s="848"/>
      <c r="B121" s="849"/>
      <c r="C121" s="891" t="s">
        <v>408</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07" t="s">
        <v>240</v>
      </c>
      <c r="AB121" s="808"/>
      <c r="AC121" s="808"/>
      <c r="AD121" s="808"/>
      <c r="AE121" s="809"/>
      <c r="AF121" s="810" t="s">
        <v>240</v>
      </c>
      <c r="AG121" s="808"/>
      <c r="AH121" s="808"/>
      <c r="AI121" s="808"/>
      <c r="AJ121" s="809"/>
      <c r="AK121" s="810" t="s">
        <v>240</v>
      </c>
      <c r="AL121" s="808"/>
      <c r="AM121" s="808"/>
      <c r="AN121" s="808"/>
      <c r="AO121" s="809"/>
      <c r="AP121" s="852" t="s">
        <v>240</v>
      </c>
      <c r="AQ121" s="853"/>
      <c r="AR121" s="853"/>
      <c r="AS121" s="853"/>
      <c r="AT121" s="854"/>
      <c r="AU121" s="911"/>
      <c r="AV121" s="912"/>
      <c r="AW121" s="912"/>
      <c r="AX121" s="912"/>
      <c r="AY121" s="913"/>
      <c r="AZ121" s="843" t="s">
        <v>409</v>
      </c>
      <c r="BA121" s="780"/>
      <c r="BB121" s="780"/>
      <c r="BC121" s="780"/>
      <c r="BD121" s="780"/>
      <c r="BE121" s="780"/>
      <c r="BF121" s="780"/>
      <c r="BG121" s="780"/>
      <c r="BH121" s="780"/>
      <c r="BI121" s="780"/>
      <c r="BJ121" s="780"/>
      <c r="BK121" s="780"/>
      <c r="BL121" s="780"/>
      <c r="BM121" s="780"/>
      <c r="BN121" s="780"/>
      <c r="BO121" s="780"/>
      <c r="BP121" s="781"/>
      <c r="BQ121" s="844">
        <v>3522500</v>
      </c>
      <c r="BR121" s="845"/>
      <c r="BS121" s="845"/>
      <c r="BT121" s="845"/>
      <c r="BU121" s="845"/>
      <c r="BV121" s="845">
        <v>3217913</v>
      </c>
      <c r="BW121" s="845"/>
      <c r="BX121" s="845"/>
      <c r="BY121" s="845"/>
      <c r="BZ121" s="845"/>
      <c r="CA121" s="845">
        <v>2946092</v>
      </c>
      <c r="CB121" s="845"/>
      <c r="CC121" s="845"/>
      <c r="CD121" s="845"/>
      <c r="CE121" s="845"/>
      <c r="CF121" s="903">
        <v>10.1</v>
      </c>
      <c r="CG121" s="904"/>
      <c r="CH121" s="904"/>
      <c r="CI121" s="904"/>
      <c r="CJ121" s="904"/>
      <c r="CK121" s="897"/>
      <c r="CL121" s="883"/>
      <c r="CM121" s="883"/>
      <c r="CN121" s="883"/>
      <c r="CO121" s="884"/>
      <c r="CP121" s="863" t="s">
        <v>348</v>
      </c>
      <c r="CQ121" s="864"/>
      <c r="CR121" s="864"/>
      <c r="CS121" s="864"/>
      <c r="CT121" s="864"/>
      <c r="CU121" s="864"/>
      <c r="CV121" s="864"/>
      <c r="CW121" s="864"/>
      <c r="CX121" s="864"/>
      <c r="CY121" s="864"/>
      <c r="CZ121" s="864"/>
      <c r="DA121" s="864"/>
      <c r="DB121" s="864"/>
      <c r="DC121" s="864"/>
      <c r="DD121" s="864"/>
      <c r="DE121" s="864"/>
      <c r="DF121" s="865"/>
      <c r="DG121" s="844">
        <v>1626258</v>
      </c>
      <c r="DH121" s="845"/>
      <c r="DI121" s="845"/>
      <c r="DJ121" s="845"/>
      <c r="DK121" s="845"/>
      <c r="DL121" s="845">
        <v>1623162</v>
      </c>
      <c r="DM121" s="845"/>
      <c r="DN121" s="845"/>
      <c r="DO121" s="845"/>
      <c r="DP121" s="845"/>
      <c r="DQ121" s="845">
        <v>1542693</v>
      </c>
      <c r="DR121" s="845"/>
      <c r="DS121" s="845"/>
      <c r="DT121" s="845"/>
      <c r="DU121" s="845"/>
      <c r="DV121" s="822">
        <v>5.3</v>
      </c>
      <c r="DW121" s="822"/>
      <c r="DX121" s="822"/>
      <c r="DY121" s="822"/>
      <c r="DZ121" s="823"/>
    </row>
    <row r="122" spans="1:130" s="226" customFormat="1" ht="26.25" customHeight="1" x14ac:dyDescent="0.15">
      <c r="A122" s="848"/>
      <c r="B122" s="849"/>
      <c r="C122" s="843" t="s">
        <v>391</v>
      </c>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1"/>
      <c r="AA122" s="807" t="s">
        <v>240</v>
      </c>
      <c r="AB122" s="808"/>
      <c r="AC122" s="808"/>
      <c r="AD122" s="808"/>
      <c r="AE122" s="809"/>
      <c r="AF122" s="810" t="s">
        <v>240</v>
      </c>
      <c r="AG122" s="808"/>
      <c r="AH122" s="808"/>
      <c r="AI122" s="808"/>
      <c r="AJ122" s="809"/>
      <c r="AK122" s="810" t="s">
        <v>240</v>
      </c>
      <c r="AL122" s="808"/>
      <c r="AM122" s="808"/>
      <c r="AN122" s="808"/>
      <c r="AO122" s="809"/>
      <c r="AP122" s="852" t="s">
        <v>240</v>
      </c>
      <c r="AQ122" s="853"/>
      <c r="AR122" s="853"/>
      <c r="AS122" s="853"/>
      <c r="AT122" s="854"/>
      <c r="AU122" s="911"/>
      <c r="AV122" s="912"/>
      <c r="AW122" s="912"/>
      <c r="AX122" s="912"/>
      <c r="AY122" s="913"/>
      <c r="AZ122" s="866" t="s">
        <v>410</v>
      </c>
      <c r="BA122" s="867"/>
      <c r="BB122" s="867"/>
      <c r="BC122" s="867"/>
      <c r="BD122" s="867"/>
      <c r="BE122" s="867"/>
      <c r="BF122" s="867"/>
      <c r="BG122" s="867"/>
      <c r="BH122" s="867"/>
      <c r="BI122" s="867"/>
      <c r="BJ122" s="867"/>
      <c r="BK122" s="867"/>
      <c r="BL122" s="867"/>
      <c r="BM122" s="867"/>
      <c r="BN122" s="867"/>
      <c r="BO122" s="867"/>
      <c r="BP122" s="868"/>
      <c r="BQ122" s="907">
        <v>59710969</v>
      </c>
      <c r="BR122" s="873"/>
      <c r="BS122" s="873"/>
      <c r="BT122" s="873"/>
      <c r="BU122" s="873"/>
      <c r="BV122" s="873">
        <v>58619292</v>
      </c>
      <c r="BW122" s="873"/>
      <c r="BX122" s="873"/>
      <c r="BY122" s="873"/>
      <c r="BZ122" s="873"/>
      <c r="CA122" s="873">
        <v>58110389</v>
      </c>
      <c r="CB122" s="873"/>
      <c r="CC122" s="873"/>
      <c r="CD122" s="873"/>
      <c r="CE122" s="873"/>
      <c r="CF122" s="874">
        <v>199.5</v>
      </c>
      <c r="CG122" s="875"/>
      <c r="CH122" s="875"/>
      <c r="CI122" s="875"/>
      <c r="CJ122" s="875"/>
      <c r="CK122" s="897"/>
      <c r="CL122" s="883"/>
      <c r="CM122" s="883"/>
      <c r="CN122" s="883"/>
      <c r="CO122" s="884"/>
      <c r="CP122" s="863" t="s">
        <v>411</v>
      </c>
      <c r="CQ122" s="864"/>
      <c r="CR122" s="864"/>
      <c r="CS122" s="864"/>
      <c r="CT122" s="864"/>
      <c r="CU122" s="864"/>
      <c r="CV122" s="864"/>
      <c r="CW122" s="864"/>
      <c r="CX122" s="864"/>
      <c r="CY122" s="864"/>
      <c r="CZ122" s="864"/>
      <c r="DA122" s="864"/>
      <c r="DB122" s="864"/>
      <c r="DC122" s="864"/>
      <c r="DD122" s="864"/>
      <c r="DE122" s="864"/>
      <c r="DF122" s="865"/>
      <c r="DG122" s="844">
        <v>687595</v>
      </c>
      <c r="DH122" s="845"/>
      <c r="DI122" s="845"/>
      <c r="DJ122" s="845"/>
      <c r="DK122" s="845"/>
      <c r="DL122" s="845">
        <v>604041</v>
      </c>
      <c r="DM122" s="845"/>
      <c r="DN122" s="845"/>
      <c r="DO122" s="845"/>
      <c r="DP122" s="845"/>
      <c r="DQ122" s="845">
        <v>1368262</v>
      </c>
      <c r="DR122" s="845"/>
      <c r="DS122" s="845"/>
      <c r="DT122" s="845"/>
      <c r="DU122" s="845"/>
      <c r="DV122" s="822">
        <v>4.7</v>
      </c>
      <c r="DW122" s="822"/>
      <c r="DX122" s="822"/>
      <c r="DY122" s="822"/>
      <c r="DZ122" s="823"/>
    </row>
    <row r="123" spans="1:130" s="226" customFormat="1" ht="26.25" customHeight="1" x14ac:dyDescent="0.15">
      <c r="A123" s="848"/>
      <c r="B123" s="849"/>
      <c r="C123" s="843" t="s">
        <v>397</v>
      </c>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1"/>
      <c r="AA123" s="807" t="s">
        <v>240</v>
      </c>
      <c r="AB123" s="808"/>
      <c r="AC123" s="808"/>
      <c r="AD123" s="808"/>
      <c r="AE123" s="809"/>
      <c r="AF123" s="810" t="s">
        <v>240</v>
      </c>
      <c r="AG123" s="808"/>
      <c r="AH123" s="808"/>
      <c r="AI123" s="808"/>
      <c r="AJ123" s="809"/>
      <c r="AK123" s="810" t="s">
        <v>240</v>
      </c>
      <c r="AL123" s="808"/>
      <c r="AM123" s="808"/>
      <c r="AN123" s="808"/>
      <c r="AO123" s="809"/>
      <c r="AP123" s="852" t="s">
        <v>240</v>
      </c>
      <c r="AQ123" s="853"/>
      <c r="AR123" s="853"/>
      <c r="AS123" s="853"/>
      <c r="AT123" s="854"/>
      <c r="AU123" s="914"/>
      <c r="AV123" s="915"/>
      <c r="AW123" s="915"/>
      <c r="AX123" s="915"/>
      <c r="AY123" s="915"/>
      <c r="AZ123" s="247" t="s">
        <v>186</v>
      </c>
      <c r="BA123" s="247"/>
      <c r="BB123" s="247"/>
      <c r="BC123" s="247"/>
      <c r="BD123" s="247"/>
      <c r="BE123" s="247"/>
      <c r="BF123" s="247"/>
      <c r="BG123" s="247"/>
      <c r="BH123" s="247"/>
      <c r="BI123" s="247"/>
      <c r="BJ123" s="247"/>
      <c r="BK123" s="247"/>
      <c r="BL123" s="247"/>
      <c r="BM123" s="247"/>
      <c r="BN123" s="247"/>
      <c r="BO123" s="905" t="s">
        <v>412</v>
      </c>
      <c r="BP123" s="906"/>
      <c r="BQ123" s="860">
        <v>86782562</v>
      </c>
      <c r="BR123" s="861"/>
      <c r="BS123" s="861"/>
      <c r="BT123" s="861"/>
      <c r="BU123" s="861"/>
      <c r="BV123" s="861">
        <v>85272915</v>
      </c>
      <c r="BW123" s="861"/>
      <c r="BX123" s="861"/>
      <c r="BY123" s="861"/>
      <c r="BZ123" s="861"/>
      <c r="CA123" s="861">
        <v>87041806</v>
      </c>
      <c r="CB123" s="861"/>
      <c r="CC123" s="861"/>
      <c r="CD123" s="861"/>
      <c r="CE123" s="861"/>
      <c r="CF123" s="776"/>
      <c r="CG123" s="777"/>
      <c r="CH123" s="777"/>
      <c r="CI123" s="777"/>
      <c r="CJ123" s="862"/>
      <c r="CK123" s="897"/>
      <c r="CL123" s="883"/>
      <c r="CM123" s="883"/>
      <c r="CN123" s="883"/>
      <c r="CO123" s="884"/>
      <c r="CP123" s="863" t="s">
        <v>344</v>
      </c>
      <c r="CQ123" s="864"/>
      <c r="CR123" s="864"/>
      <c r="CS123" s="864"/>
      <c r="CT123" s="864"/>
      <c r="CU123" s="864"/>
      <c r="CV123" s="864"/>
      <c r="CW123" s="864"/>
      <c r="CX123" s="864"/>
      <c r="CY123" s="864"/>
      <c r="CZ123" s="864"/>
      <c r="DA123" s="864"/>
      <c r="DB123" s="864"/>
      <c r="DC123" s="864"/>
      <c r="DD123" s="864"/>
      <c r="DE123" s="864"/>
      <c r="DF123" s="865"/>
      <c r="DG123" s="807">
        <v>282292</v>
      </c>
      <c r="DH123" s="808"/>
      <c r="DI123" s="808"/>
      <c r="DJ123" s="808"/>
      <c r="DK123" s="809"/>
      <c r="DL123" s="810">
        <v>283045</v>
      </c>
      <c r="DM123" s="808"/>
      <c r="DN123" s="808"/>
      <c r="DO123" s="808"/>
      <c r="DP123" s="809"/>
      <c r="DQ123" s="810">
        <v>298870</v>
      </c>
      <c r="DR123" s="808"/>
      <c r="DS123" s="808"/>
      <c r="DT123" s="808"/>
      <c r="DU123" s="809"/>
      <c r="DV123" s="852">
        <v>1</v>
      </c>
      <c r="DW123" s="853"/>
      <c r="DX123" s="853"/>
      <c r="DY123" s="853"/>
      <c r="DZ123" s="854"/>
    </row>
    <row r="124" spans="1:130" s="226" customFormat="1" ht="26.25" customHeight="1" thickBot="1" x14ac:dyDescent="0.2">
      <c r="A124" s="848"/>
      <c r="B124" s="849"/>
      <c r="C124" s="843" t="s">
        <v>400</v>
      </c>
      <c r="D124" s="780"/>
      <c r="E124" s="780"/>
      <c r="F124" s="780"/>
      <c r="G124" s="780"/>
      <c r="H124" s="780"/>
      <c r="I124" s="780"/>
      <c r="J124" s="780"/>
      <c r="K124" s="780"/>
      <c r="L124" s="780"/>
      <c r="M124" s="780"/>
      <c r="N124" s="780"/>
      <c r="O124" s="780"/>
      <c r="P124" s="780"/>
      <c r="Q124" s="780"/>
      <c r="R124" s="780"/>
      <c r="S124" s="780"/>
      <c r="T124" s="780"/>
      <c r="U124" s="780"/>
      <c r="V124" s="780"/>
      <c r="W124" s="780"/>
      <c r="X124" s="780"/>
      <c r="Y124" s="780"/>
      <c r="Z124" s="781"/>
      <c r="AA124" s="807" t="s">
        <v>240</v>
      </c>
      <c r="AB124" s="808"/>
      <c r="AC124" s="808"/>
      <c r="AD124" s="808"/>
      <c r="AE124" s="809"/>
      <c r="AF124" s="810" t="s">
        <v>240</v>
      </c>
      <c r="AG124" s="808"/>
      <c r="AH124" s="808"/>
      <c r="AI124" s="808"/>
      <c r="AJ124" s="809"/>
      <c r="AK124" s="810" t="s">
        <v>240</v>
      </c>
      <c r="AL124" s="808"/>
      <c r="AM124" s="808"/>
      <c r="AN124" s="808"/>
      <c r="AO124" s="809"/>
      <c r="AP124" s="852" t="s">
        <v>240</v>
      </c>
      <c r="AQ124" s="853"/>
      <c r="AR124" s="853"/>
      <c r="AS124" s="853"/>
      <c r="AT124" s="854"/>
      <c r="AU124" s="855" t="s">
        <v>413</v>
      </c>
      <c r="AV124" s="856"/>
      <c r="AW124" s="856"/>
      <c r="AX124" s="856"/>
      <c r="AY124" s="856"/>
      <c r="AZ124" s="856"/>
      <c r="BA124" s="856"/>
      <c r="BB124" s="856"/>
      <c r="BC124" s="856"/>
      <c r="BD124" s="856"/>
      <c r="BE124" s="856"/>
      <c r="BF124" s="856"/>
      <c r="BG124" s="856"/>
      <c r="BH124" s="856"/>
      <c r="BI124" s="856"/>
      <c r="BJ124" s="856"/>
      <c r="BK124" s="856"/>
      <c r="BL124" s="856"/>
      <c r="BM124" s="856"/>
      <c r="BN124" s="856"/>
      <c r="BO124" s="856"/>
      <c r="BP124" s="857"/>
      <c r="BQ124" s="858">
        <v>17.3</v>
      </c>
      <c r="BR124" s="859"/>
      <c r="BS124" s="859"/>
      <c r="BT124" s="859"/>
      <c r="BU124" s="859"/>
      <c r="BV124" s="859">
        <v>12.2</v>
      </c>
      <c r="BW124" s="859"/>
      <c r="BX124" s="859"/>
      <c r="BY124" s="859"/>
      <c r="BZ124" s="859"/>
      <c r="CA124" s="859">
        <v>1.6</v>
      </c>
      <c r="CB124" s="859"/>
      <c r="CC124" s="859"/>
      <c r="CD124" s="859"/>
      <c r="CE124" s="859"/>
      <c r="CF124" s="754"/>
      <c r="CG124" s="755"/>
      <c r="CH124" s="755"/>
      <c r="CI124" s="755"/>
      <c r="CJ124" s="890"/>
      <c r="CK124" s="898"/>
      <c r="CL124" s="898"/>
      <c r="CM124" s="898"/>
      <c r="CN124" s="898"/>
      <c r="CO124" s="899"/>
      <c r="CP124" s="863" t="s">
        <v>414</v>
      </c>
      <c r="CQ124" s="864"/>
      <c r="CR124" s="864"/>
      <c r="CS124" s="864"/>
      <c r="CT124" s="864"/>
      <c r="CU124" s="864"/>
      <c r="CV124" s="864"/>
      <c r="CW124" s="864"/>
      <c r="CX124" s="864"/>
      <c r="CY124" s="864"/>
      <c r="CZ124" s="864"/>
      <c r="DA124" s="864"/>
      <c r="DB124" s="864"/>
      <c r="DC124" s="864"/>
      <c r="DD124" s="864"/>
      <c r="DE124" s="864"/>
      <c r="DF124" s="865"/>
      <c r="DG124" s="791">
        <v>112108</v>
      </c>
      <c r="DH124" s="792"/>
      <c r="DI124" s="792"/>
      <c r="DJ124" s="792"/>
      <c r="DK124" s="793"/>
      <c r="DL124" s="794">
        <v>101215</v>
      </c>
      <c r="DM124" s="792"/>
      <c r="DN124" s="792"/>
      <c r="DO124" s="792"/>
      <c r="DP124" s="793"/>
      <c r="DQ124" s="794">
        <v>90024</v>
      </c>
      <c r="DR124" s="792"/>
      <c r="DS124" s="792"/>
      <c r="DT124" s="792"/>
      <c r="DU124" s="793"/>
      <c r="DV124" s="876">
        <v>0.3</v>
      </c>
      <c r="DW124" s="877"/>
      <c r="DX124" s="877"/>
      <c r="DY124" s="877"/>
      <c r="DZ124" s="878"/>
    </row>
    <row r="125" spans="1:130" s="226" customFormat="1" ht="26.25" customHeight="1" x14ac:dyDescent="0.15">
      <c r="A125" s="848"/>
      <c r="B125" s="849"/>
      <c r="C125" s="843" t="s">
        <v>402</v>
      </c>
      <c r="D125" s="780"/>
      <c r="E125" s="780"/>
      <c r="F125" s="780"/>
      <c r="G125" s="780"/>
      <c r="H125" s="780"/>
      <c r="I125" s="780"/>
      <c r="J125" s="780"/>
      <c r="K125" s="780"/>
      <c r="L125" s="780"/>
      <c r="M125" s="780"/>
      <c r="N125" s="780"/>
      <c r="O125" s="780"/>
      <c r="P125" s="780"/>
      <c r="Q125" s="780"/>
      <c r="R125" s="780"/>
      <c r="S125" s="780"/>
      <c r="T125" s="780"/>
      <c r="U125" s="780"/>
      <c r="V125" s="780"/>
      <c r="W125" s="780"/>
      <c r="X125" s="780"/>
      <c r="Y125" s="780"/>
      <c r="Z125" s="781"/>
      <c r="AA125" s="807" t="s">
        <v>240</v>
      </c>
      <c r="AB125" s="808"/>
      <c r="AC125" s="808"/>
      <c r="AD125" s="808"/>
      <c r="AE125" s="809"/>
      <c r="AF125" s="810" t="s">
        <v>240</v>
      </c>
      <c r="AG125" s="808"/>
      <c r="AH125" s="808"/>
      <c r="AI125" s="808"/>
      <c r="AJ125" s="809"/>
      <c r="AK125" s="810" t="s">
        <v>240</v>
      </c>
      <c r="AL125" s="808"/>
      <c r="AM125" s="808"/>
      <c r="AN125" s="808"/>
      <c r="AO125" s="809"/>
      <c r="AP125" s="852" t="s">
        <v>240</v>
      </c>
      <c r="AQ125" s="853"/>
      <c r="AR125" s="853"/>
      <c r="AS125" s="853"/>
      <c r="AT125" s="854"/>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79" t="s">
        <v>415</v>
      </c>
      <c r="CL125" s="880"/>
      <c r="CM125" s="880"/>
      <c r="CN125" s="880"/>
      <c r="CO125" s="881"/>
      <c r="CP125" s="888" t="s">
        <v>416</v>
      </c>
      <c r="CQ125" s="836"/>
      <c r="CR125" s="836"/>
      <c r="CS125" s="836"/>
      <c r="CT125" s="836"/>
      <c r="CU125" s="836"/>
      <c r="CV125" s="836"/>
      <c r="CW125" s="836"/>
      <c r="CX125" s="836"/>
      <c r="CY125" s="836"/>
      <c r="CZ125" s="836"/>
      <c r="DA125" s="836"/>
      <c r="DB125" s="836"/>
      <c r="DC125" s="836"/>
      <c r="DD125" s="836"/>
      <c r="DE125" s="836"/>
      <c r="DF125" s="837"/>
      <c r="DG125" s="889" t="s">
        <v>240</v>
      </c>
      <c r="DH125" s="870"/>
      <c r="DI125" s="870"/>
      <c r="DJ125" s="870"/>
      <c r="DK125" s="870"/>
      <c r="DL125" s="870" t="s">
        <v>240</v>
      </c>
      <c r="DM125" s="870"/>
      <c r="DN125" s="870"/>
      <c r="DO125" s="870"/>
      <c r="DP125" s="870"/>
      <c r="DQ125" s="870" t="s">
        <v>240</v>
      </c>
      <c r="DR125" s="870"/>
      <c r="DS125" s="870"/>
      <c r="DT125" s="870"/>
      <c r="DU125" s="870"/>
      <c r="DV125" s="871" t="s">
        <v>240</v>
      </c>
      <c r="DW125" s="871"/>
      <c r="DX125" s="871"/>
      <c r="DY125" s="871"/>
      <c r="DZ125" s="872"/>
    </row>
    <row r="126" spans="1:130" s="226" customFormat="1" ht="26.25" customHeight="1" thickBot="1" x14ac:dyDescent="0.2">
      <c r="A126" s="848"/>
      <c r="B126" s="849"/>
      <c r="C126" s="843" t="s">
        <v>404</v>
      </c>
      <c r="D126" s="780"/>
      <c r="E126" s="780"/>
      <c r="F126" s="780"/>
      <c r="G126" s="780"/>
      <c r="H126" s="780"/>
      <c r="I126" s="780"/>
      <c r="J126" s="780"/>
      <c r="K126" s="780"/>
      <c r="L126" s="780"/>
      <c r="M126" s="780"/>
      <c r="N126" s="780"/>
      <c r="O126" s="780"/>
      <c r="P126" s="780"/>
      <c r="Q126" s="780"/>
      <c r="R126" s="780"/>
      <c r="S126" s="780"/>
      <c r="T126" s="780"/>
      <c r="U126" s="780"/>
      <c r="V126" s="780"/>
      <c r="W126" s="780"/>
      <c r="X126" s="780"/>
      <c r="Y126" s="780"/>
      <c r="Z126" s="781"/>
      <c r="AA126" s="807">
        <v>57729</v>
      </c>
      <c r="AB126" s="808"/>
      <c r="AC126" s="808"/>
      <c r="AD126" s="808"/>
      <c r="AE126" s="809"/>
      <c r="AF126" s="810">
        <v>33175</v>
      </c>
      <c r="AG126" s="808"/>
      <c r="AH126" s="808"/>
      <c r="AI126" s="808"/>
      <c r="AJ126" s="809"/>
      <c r="AK126" s="810" t="s">
        <v>240</v>
      </c>
      <c r="AL126" s="808"/>
      <c r="AM126" s="808"/>
      <c r="AN126" s="808"/>
      <c r="AO126" s="809"/>
      <c r="AP126" s="852" t="s">
        <v>240</v>
      </c>
      <c r="AQ126" s="853"/>
      <c r="AR126" s="853"/>
      <c r="AS126" s="853"/>
      <c r="AT126" s="854"/>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82"/>
      <c r="CL126" s="883"/>
      <c r="CM126" s="883"/>
      <c r="CN126" s="883"/>
      <c r="CO126" s="884"/>
      <c r="CP126" s="843" t="s">
        <v>417</v>
      </c>
      <c r="CQ126" s="780"/>
      <c r="CR126" s="780"/>
      <c r="CS126" s="780"/>
      <c r="CT126" s="780"/>
      <c r="CU126" s="780"/>
      <c r="CV126" s="780"/>
      <c r="CW126" s="780"/>
      <c r="CX126" s="780"/>
      <c r="CY126" s="780"/>
      <c r="CZ126" s="780"/>
      <c r="DA126" s="780"/>
      <c r="DB126" s="780"/>
      <c r="DC126" s="780"/>
      <c r="DD126" s="780"/>
      <c r="DE126" s="780"/>
      <c r="DF126" s="781"/>
      <c r="DG126" s="844" t="s">
        <v>240</v>
      </c>
      <c r="DH126" s="845"/>
      <c r="DI126" s="845"/>
      <c r="DJ126" s="845"/>
      <c r="DK126" s="845"/>
      <c r="DL126" s="845" t="s">
        <v>240</v>
      </c>
      <c r="DM126" s="845"/>
      <c r="DN126" s="845"/>
      <c r="DO126" s="845"/>
      <c r="DP126" s="845"/>
      <c r="DQ126" s="845" t="s">
        <v>240</v>
      </c>
      <c r="DR126" s="845"/>
      <c r="DS126" s="845"/>
      <c r="DT126" s="845"/>
      <c r="DU126" s="845"/>
      <c r="DV126" s="822" t="s">
        <v>240</v>
      </c>
      <c r="DW126" s="822"/>
      <c r="DX126" s="822"/>
      <c r="DY126" s="822"/>
      <c r="DZ126" s="823"/>
    </row>
    <row r="127" spans="1:130" s="226" customFormat="1" ht="26.25" customHeight="1" x14ac:dyDescent="0.15">
      <c r="A127" s="850"/>
      <c r="B127" s="851"/>
      <c r="C127" s="866" t="s">
        <v>418</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07">
        <v>2146</v>
      </c>
      <c r="AB127" s="808"/>
      <c r="AC127" s="808"/>
      <c r="AD127" s="808"/>
      <c r="AE127" s="809"/>
      <c r="AF127" s="810">
        <v>1886</v>
      </c>
      <c r="AG127" s="808"/>
      <c r="AH127" s="808"/>
      <c r="AI127" s="808"/>
      <c r="AJ127" s="809"/>
      <c r="AK127" s="810">
        <v>2086</v>
      </c>
      <c r="AL127" s="808"/>
      <c r="AM127" s="808"/>
      <c r="AN127" s="808"/>
      <c r="AO127" s="809"/>
      <c r="AP127" s="852">
        <v>0</v>
      </c>
      <c r="AQ127" s="853"/>
      <c r="AR127" s="853"/>
      <c r="AS127" s="853"/>
      <c r="AT127" s="854"/>
      <c r="AU127" s="228"/>
      <c r="AV127" s="228"/>
      <c r="AW127" s="228"/>
      <c r="AX127" s="869" t="s">
        <v>419</v>
      </c>
      <c r="AY127" s="840"/>
      <c r="AZ127" s="840"/>
      <c r="BA127" s="840"/>
      <c r="BB127" s="840"/>
      <c r="BC127" s="840"/>
      <c r="BD127" s="840"/>
      <c r="BE127" s="841"/>
      <c r="BF127" s="839" t="s">
        <v>420</v>
      </c>
      <c r="BG127" s="840"/>
      <c r="BH127" s="840"/>
      <c r="BI127" s="840"/>
      <c r="BJ127" s="840"/>
      <c r="BK127" s="840"/>
      <c r="BL127" s="841"/>
      <c r="BM127" s="839" t="s">
        <v>421</v>
      </c>
      <c r="BN127" s="840"/>
      <c r="BO127" s="840"/>
      <c r="BP127" s="840"/>
      <c r="BQ127" s="840"/>
      <c r="BR127" s="840"/>
      <c r="BS127" s="841"/>
      <c r="BT127" s="839" t="s">
        <v>422</v>
      </c>
      <c r="BU127" s="840"/>
      <c r="BV127" s="840"/>
      <c r="BW127" s="840"/>
      <c r="BX127" s="840"/>
      <c r="BY127" s="840"/>
      <c r="BZ127" s="842"/>
      <c r="CA127" s="228"/>
      <c r="CB127" s="228"/>
      <c r="CC127" s="228"/>
      <c r="CD127" s="251"/>
      <c r="CE127" s="251"/>
      <c r="CF127" s="251"/>
      <c r="CG127" s="228"/>
      <c r="CH127" s="228"/>
      <c r="CI127" s="228"/>
      <c r="CJ127" s="250"/>
      <c r="CK127" s="882"/>
      <c r="CL127" s="883"/>
      <c r="CM127" s="883"/>
      <c r="CN127" s="883"/>
      <c r="CO127" s="884"/>
      <c r="CP127" s="843" t="s">
        <v>423</v>
      </c>
      <c r="CQ127" s="780"/>
      <c r="CR127" s="780"/>
      <c r="CS127" s="780"/>
      <c r="CT127" s="780"/>
      <c r="CU127" s="780"/>
      <c r="CV127" s="780"/>
      <c r="CW127" s="780"/>
      <c r="CX127" s="780"/>
      <c r="CY127" s="780"/>
      <c r="CZ127" s="780"/>
      <c r="DA127" s="780"/>
      <c r="DB127" s="780"/>
      <c r="DC127" s="780"/>
      <c r="DD127" s="780"/>
      <c r="DE127" s="780"/>
      <c r="DF127" s="781"/>
      <c r="DG127" s="844" t="s">
        <v>240</v>
      </c>
      <c r="DH127" s="845"/>
      <c r="DI127" s="845"/>
      <c r="DJ127" s="845"/>
      <c r="DK127" s="845"/>
      <c r="DL127" s="845" t="s">
        <v>240</v>
      </c>
      <c r="DM127" s="845"/>
      <c r="DN127" s="845"/>
      <c r="DO127" s="845"/>
      <c r="DP127" s="845"/>
      <c r="DQ127" s="845" t="s">
        <v>240</v>
      </c>
      <c r="DR127" s="845"/>
      <c r="DS127" s="845"/>
      <c r="DT127" s="845"/>
      <c r="DU127" s="845"/>
      <c r="DV127" s="822" t="s">
        <v>240</v>
      </c>
      <c r="DW127" s="822"/>
      <c r="DX127" s="822"/>
      <c r="DY127" s="822"/>
      <c r="DZ127" s="823"/>
    </row>
    <row r="128" spans="1:130" s="226" customFormat="1" ht="26.25" customHeight="1" thickBot="1" x14ac:dyDescent="0.2">
      <c r="A128" s="824" t="s">
        <v>424</v>
      </c>
      <c r="B128" s="825"/>
      <c r="C128" s="825"/>
      <c r="D128" s="825"/>
      <c r="E128" s="825"/>
      <c r="F128" s="825"/>
      <c r="G128" s="825"/>
      <c r="H128" s="825"/>
      <c r="I128" s="825"/>
      <c r="J128" s="825"/>
      <c r="K128" s="825"/>
      <c r="L128" s="825"/>
      <c r="M128" s="825"/>
      <c r="N128" s="825"/>
      <c r="O128" s="825"/>
      <c r="P128" s="825"/>
      <c r="Q128" s="825"/>
      <c r="R128" s="825"/>
      <c r="S128" s="825"/>
      <c r="T128" s="825"/>
      <c r="U128" s="825"/>
      <c r="V128" s="825"/>
      <c r="W128" s="826" t="s">
        <v>425</v>
      </c>
      <c r="X128" s="826"/>
      <c r="Y128" s="826"/>
      <c r="Z128" s="827"/>
      <c r="AA128" s="828">
        <v>449283</v>
      </c>
      <c r="AB128" s="829"/>
      <c r="AC128" s="829"/>
      <c r="AD128" s="829"/>
      <c r="AE128" s="830"/>
      <c r="AF128" s="831">
        <v>422512</v>
      </c>
      <c r="AG128" s="829"/>
      <c r="AH128" s="829"/>
      <c r="AI128" s="829"/>
      <c r="AJ128" s="830"/>
      <c r="AK128" s="831">
        <v>407931</v>
      </c>
      <c r="AL128" s="829"/>
      <c r="AM128" s="829"/>
      <c r="AN128" s="829"/>
      <c r="AO128" s="830"/>
      <c r="AP128" s="832"/>
      <c r="AQ128" s="833"/>
      <c r="AR128" s="833"/>
      <c r="AS128" s="833"/>
      <c r="AT128" s="834"/>
      <c r="AU128" s="228"/>
      <c r="AV128" s="228"/>
      <c r="AW128" s="228"/>
      <c r="AX128" s="835" t="s">
        <v>426</v>
      </c>
      <c r="AY128" s="836"/>
      <c r="AZ128" s="836"/>
      <c r="BA128" s="836"/>
      <c r="BB128" s="836"/>
      <c r="BC128" s="836"/>
      <c r="BD128" s="836"/>
      <c r="BE128" s="837"/>
      <c r="BF128" s="814" t="s">
        <v>240</v>
      </c>
      <c r="BG128" s="815"/>
      <c r="BH128" s="815"/>
      <c r="BI128" s="815"/>
      <c r="BJ128" s="815"/>
      <c r="BK128" s="815"/>
      <c r="BL128" s="838"/>
      <c r="BM128" s="814">
        <v>11.63</v>
      </c>
      <c r="BN128" s="815"/>
      <c r="BO128" s="815"/>
      <c r="BP128" s="815"/>
      <c r="BQ128" s="815"/>
      <c r="BR128" s="815"/>
      <c r="BS128" s="838"/>
      <c r="BT128" s="814">
        <v>20</v>
      </c>
      <c r="BU128" s="815"/>
      <c r="BV128" s="815"/>
      <c r="BW128" s="815"/>
      <c r="BX128" s="815"/>
      <c r="BY128" s="815"/>
      <c r="BZ128" s="816"/>
      <c r="CA128" s="251"/>
      <c r="CB128" s="251"/>
      <c r="CC128" s="251"/>
      <c r="CD128" s="251"/>
      <c r="CE128" s="251"/>
      <c r="CF128" s="251"/>
      <c r="CG128" s="228"/>
      <c r="CH128" s="228"/>
      <c r="CI128" s="228"/>
      <c r="CJ128" s="250"/>
      <c r="CK128" s="885"/>
      <c r="CL128" s="886"/>
      <c r="CM128" s="886"/>
      <c r="CN128" s="886"/>
      <c r="CO128" s="887"/>
      <c r="CP128" s="817" t="s">
        <v>427</v>
      </c>
      <c r="CQ128" s="758"/>
      <c r="CR128" s="758"/>
      <c r="CS128" s="758"/>
      <c r="CT128" s="758"/>
      <c r="CU128" s="758"/>
      <c r="CV128" s="758"/>
      <c r="CW128" s="758"/>
      <c r="CX128" s="758"/>
      <c r="CY128" s="758"/>
      <c r="CZ128" s="758"/>
      <c r="DA128" s="758"/>
      <c r="DB128" s="758"/>
      <c r="DC128" s="758"/>
      <c r="DD128" s="758"/>
      <c r="DE128" s="758"/>
      <c r="DF128" s="759"/>
      <c r="DG128" s="818" t="s">
        <v>240</v>
      </c>
      <c r="DH128" s="819"/>
      <c r="DI128" s="819"/>
      <c r="DJ128" s="819"/>
      <c r="DK128" s="819"/>
      <c r="DL128" s="819" t="s">
        <v>240</v>
      </c>
      <c r="DM128" s="819"/>
      <c r="DN128" s="819"/>
      <c r="DO128" s="819"/>
      <c r="DP128" s="819"/>
      <c r="DQ128" s="819" t="s">
        <v>240</v>
      </c>
      <c r="DR128" s="819"/>
      <c r="DS128" s="819"/>
      <c r="DT128" s="819"/>
      <c r="DU128" s="819"/>
      <c r="DV128" s="820" t="s">
        <v>240</v>
      </c>
      <c r="DW128" s="820"/>
      <c r="DX128" s="820"/>
      <c r="DY128" s="820"/>
      <c r="DZ128" s="821"/>
    </row>
    <row r="129" spans="1:131" s="226" customFormat="1" ht="26.25" customHeight="1" x14ac:dyDescent="0.15">
      <c r="A129" s="802" t="s">
        <v>106</v>
      </c>
      <c r="B129" s="803"/>
      <c r="C129" s="803"/>
      <c r="D129" s="803"/>
      <c r="E129" s="803"/>
      <c r="F129" s="803"/>
      <c r="G129" s="803"/>
      <c r="H129" s="803"/>
      <c r="I129" s="803"/>
      <c r="J129" s="803"/>
      <c r="K129" s="803"/>
      <c r="L129" s="803"/>
      <c r="M129" s="803"/>
      <c r="N129" s="803"/>
      <c r="O129" s="803"/>
      <c r="P129" s="803"/>
      <c r="Q129" s="803"/>
      <c r="R129" s="803"/>
      <c r="S129" s="803"/>
      <c r="T129" s="803"/>
      <c r="U129" s="803"/>
      <c r="V129" s="803"/>
      <c r="W129" s="804" t="s">
        <v>428</v>
      </c>
      <c r="X129" s="805"/>
      <c r="Y129" s="805"/>
      <c r="Z129" s="806"/>
      <c r="AA129" s="807">
        <v>32543646</v>
      </c>
      <c r="AB129" s="808"/>
      <c r="AC129" s="808"/>
      <c r="AD129" s="808"/>
      <c r="AE129" s="809"/>
      <c r="AF129" s="810">
        <v>33070027</v>
      </c>
      <c r="AG129" s="808"/>
      <c r="AH129" s="808"/>
      <c r="AI129" s="808"/>
      <c r="AJ129" s="809"/>
      <c r="AK129" s="810">
        <v>34429173</v>
      </c>
      <c r="AL129" s="808"/>
      <c r="AM129" s="808"/>
      <c r="AN129" s="808"/>
      <c r="AO129" s="809"/>
      <c r="AP129" s="811"/>
      <c r="AQ129" s="812"/>
      <c r="AR129" s="812"/>
      <c r="AS129" s="812"/>
      <c r="AT129" s="813"/>
      <c r="AU129" s="229"/>
      <c r="AV129" s="229"/>
      <c r="AW129" s="229"/>
      <c r="AX129" s="779" t="s">
        <v>429</v>
      </c>
      <c r="AY129" s="780"/>
      <c r="AZ129" s="780"/>
      <c r="BA129" s="780"/>
      <c r="BB129" s="780"/>
      <c r="BC129" s="780"/>
      <c r="BD129" s="780"/>
      <c r="BE129" s="781"/>
      <c r="BF129" s="798" t="s">
        <v>240</v>
      </c>
      <c r="BG129" s="799"/>
      <c r="BH129" s="799"/>
      <c r="BI129" s="799"/>
      <c r="BJ129" s="799"/>
      <c r="BK129" s="799"/>
      <c r="BL129" s="800"/>
      <c r="BM129" s="798">
        <v>16.63</v>
      </c>
      <c r="BN129" s="799"/>
      <c r="BO129" s="799"/>
      <c r="BP129" s="799"/>
      <c r="BQ129" s="799"/>
      <c r="BR129" s="799"/>
      <c r="BS129" s="800"/>
      <c r="BT129" s="798">
        <v>30</v>
      </c>
      <c r="BU129" s="799"/>
      <c r="BV129" s="799"/>
      <c r="BW129" s="799"/>
      <c r="BX129" s="799"/>
      <c r="BY129" s="799"/>
      <c r="BZ129" s="801"/>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02" t="s">
        <v>430</v>
      </c>
      <c r="B130" s="803"/>
      <c r="C130" s="803"/>
      <c r="D130" s="803"/>
      <c r="E130" s="803"/>
      <c r="F130" s="803"/>
      <c r="G130" s="803"/>
      <c r="H130" s="803"/>
      <c r="I130" s="803"/>
      <c r="J130" s="803"/>
      <c r="K130" s="803"/>
      <c r="L130" s="803"/>
      <c r="M130" s="803"/>
      <c r="N130" s="803"/>
      <c r="O130" s="803"/>
      <c r="P130" s="803"/>
      <c r="Q130" s="803"/>
      <c r="R130" s="803"/>
      <c r="S130" s="803"/>
      <c r="T130" s="803"/>
      <c r="U130" s="803"/>
      <c r="V130" s="803"/>
      <c r="W130" s="804" t="s">
        <v>431</v>
      </c>
      <c r="X130" s="805"/>
      <c r="Y130" s="805"/>
      <c r="Z130" s="806"/>
      <c r="AA130" s="807">
        <v>5210863</v>
      </c>
      <c r="AB130" s="808"/>
      <c r="AC130" s="808"/>
      <c r="AD130" s="808"/>
      <c r="AE130" s="809"/>
      <c r="AF130" s="810">
        <v>5297675</v>
      </c>
      <c r="AG130" s="808"/>
      <c r="AH130" s="808"/>
      <c r="AI130" s="808"/>
      <c r="AJ130" s="809"/>
      <c r="AK130" s="810">
        <v>5294958</v>
      </c>
      <c r="AL130" s="808"/>
      <c r="AM130" s="808"/>
      <c r="AN130" s="808"/>
      <c r="AO130" s="809"/>
      <c r="AP130" s="811"/>
      <c r="AQ130" s="812"/>
      <c r="AR130" s="812"/>
      <c r="AS130" s="812"/>
      <c r="AT130" s="813"/>
      <c r="AU130" s="229"/>
      <c r="AV130" s="229"/>
      <c r="AW130" s="229"/>
      <c r="AX130" s="779" t="s">
        <v>432</v>
      </c>
      <c r="AY130" s="780"/>
      <c r="AZ130" s="780"/>
      <c r="BA130" s="780"/>
      <c r="BB130" s="780"/>
      <c r="BC130" s="780"/>
      <c r="BD130" s="780"/>
      <c r="BE130" s="781"/>
      <c r="BF130" s="782">
        <v>6.4</v>
      </c>
      <c r="BG130" s="783"/>
      <c r="BH130" s="783"/>
      <c r="BI130" s="783"/>
      <c r="BJ130" s="783"/>
      <c r="BK130" s="783"/>
      <c r="BL130" s="784"/>
      <c r="BM130" s="782">
        <v>25</v>
      </c>
      <c r="BN130" s="783"/>
      <c r="BO130" s="783"/>
      <c r="BP130" s="783"/>
      <c r="BQ130" s="783"/>
      <c r="BR130" s="783"/>
      <c r="BS130" s="784"/>
      <c r="BT130" s="782">
        <v>35</v>
      </c>
      <c r="BU130" s="783"/>
      <c r="BV130" s="783"/>
      <c r="BW130" s="783"/>
      <c r="BX130" s="783"/>
      <c r="BY130" s="783"/>
      <c r="BZ130" s="785"/>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786"/>
      <c r="B131" s="787"/>
      <c r="C131" s="787"/>
      <c r="D131" s="787"/>
      <c r="E131" s="787"/>
      <c r="F131" s="787"/>
      <c r="G131" s="787"/>
      <c r="H131" s="787"/>
      <c r="I131" s="787"/>
      <c r="J131" s="787"/>
      <c r="K131" s="787"/>
      <c r="L131" s="787"/>
      <c r="M131" s="787"/>
      <c r="N131" s="787"/>
      <c r="O131" s="787"/>
      <c r="P131" s="787"/>
      <c r="Q131" s="787"/>
      <c r="R131" s="787"/>
      <c r="S131" s="787"/>
      <c r="T131" s="787"/>
      <c r="U131" s="787"/>
      <c r="V131" s="787"/>
      <c r="W131" s="788" t="s">
        <v>433</v>
      </c>
      <c r="X131" s="789"/>
      <c r="Y131" s="789"/>
      <c r="Z131" s="790"/>
      <c r="AA131" s="791">
        <v>27332783</v>
      </c>
      <c r="AB131" s="792"/>
      <c r="AC131" s="792"/>
      <c r="AD131" s="792"/>
      <c r="AE131" s="793"/>
      <c r="AF131" s="794">
        <v>27772352</v>
      </c>
      <c r="AG131" s="792"/>
      <c r="AH131" s="792"/>
      <c r="AI131" s="792"/>
      <c r="AJ131" s="793"/>
      <c r="AK131" s="794">
        <v>29134215</v>
      </c>
      <c r="AL131" s="792"/>
      <c r="AM131" s="792"/>
      <c r="AN131" s="792"/>
      <c r="AO131" s="793"/>
      <c r="AP131" s="795"/>
      <c r="AQ131" s="796"/>
      <c r="AR131" s="796"/>
      <c r="AS131" s="796"/>
      <c r="AT131" s="797"/>
      <c r="AU131" s="229"/>
      <c r="AV131" s="229"/>
      <c r="AW131" s="229"/>
      <c r="AX131" s="757" t="s">
        <v>434</v>
      </c>
      <c r="AY131" s="758"/>
      <c r="AZ131" s="758"/>
      <c r="BA131" s="758"/>
      <c r="BB131" s="758"/>
      <c r="BC131" s="758"/>
      <c r="BD131" s="758"/>
      <c r="BE131" s="759"/>
      <c r="BF131" s="760">
        <v>1.6</v>
      </c>
      <c r="BG131" s="761"/>
      <c r="BH131" s="761"/>
      <c r="BI131" s="761"/>
      <c r="BJ131" s="761"/>
      <c r="BK131" s="761"/>
      <c r="BL131" s="762"/>
      <c r="BM131" s="760">
        <v>350</v>
      </c>
      <c r="BN131" s="761"/>
      <c r="BO131" s="761"/>
      <c r="BP131" s="761"/>
      <c r="BQ131" s="761"/>
      <c r="BR131" s="761"/>
      <c r="BS131" s="762"/>
      <c r="BT131" s="763"/>
      <c r="BU131" s="764"/>
      <c r="BV131" s="764"/>
      <c r="BW131" s="764"/>
      <c r="BX131" s="764"/>
      <c r="BY131" s="764"/>
      <c r="BZ131" s="765"/>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766" t="s">
        <v>435</v>
      </c>
      <c r="B132" s="767"/>
      <c r="C132" s="767"/>
      <c r="D132" s="767"/>
      <c r="E132" s="767"/>
      <c r="F132" s="767"/>
      <c r="G132" s="767"/>
      <c r="H132" s="767"/>
      <c r="I132" s="767"/>
      <c r="J132" s="767"/>
      <c r="K132" s="767"/>
      <c r="L132" s="767"/>
      <c r="M132" s="767"/>
      <c r="N132" s="767"/>
      <c r="O132" s="767"/>
      <c r="P132" s="767"/>
      <c r="Q132" s="767"/>
      <c r="R132" s="767"/>
      <c r="S132" s="767"/>
      <c r="T132" s="767"/>
      <c r="U132" s="767"/>
      <c r="V132" s="770" t="s">
        <v>436</v>
      </c>
      <c r="W132" s="770"/>
      <c r="X132" s="770"/>
      <c r="Y132" s="770"/>
      <c r="Z132" s="771"/>
      <c r="AA132" s="772">
        <v>6.5695249550000003</v>
      </c>
      <c r="AB132" s="773"/>
      <c r="AC132" s="773"/>
      <c r="AD132" s="773"/>
      <c r="AE132" s="774"/>
      <c r="AF132" s="775">
        <v>6.2407858000000003</v>
      </c>
      <c r="AG132" s="773"/>
      <c r="AH132" s="773"/>
      <c r="AI132" s="773"/>
      <c r="AJ132" s="774"/>
      <c r="AK132" s="775">
        <v>6.5593220890000001</v>
      </c>
      <c r="AL132" s="773"/>
      <c r="AM132" s="773"/>
      <c r="AN132" s="773"/>
      <c r="AO132" s="774"/>
      <c r="AP132" s="776"/>
      <c r="AQ132" s="777"/>
      <c r="AR132" s="777"/>
      <c r="AS132" s="777"/>
      <c r="AT132" s="778"/>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49" t="s">
        <v>437</v>
      </c>
      <c r="W133" s="749"/>
      <c r="X133" s="749"/>
      <c r="Y133" s="749"/>
      <c r="Z133" s="750"/>
      <c r="AA133" s="751">
        <v>5.2</v>
      </c>
      <c r="AB133" s="752"/>
      <c r="AC133" s="752"/>
      <c r="AD133" s="752"/>
      <c r="AE133" s="753"/>
      <c r="AF133" s="751">
        <v>6</v>
      </c>
      <c r="AG133" s="752"/>
      <c r="AH133" s="752"/>
      <c r="AI133" s="752"/>
      <c r="AJ133" s="753"/>
      <c r="AK133" s="751">
        <v>6.4</v>
      </c>
      <c r="AL133" s="752"/>
      <c r="AM133" s="752"/>
      <c r="AN133" s="752"/>
      <c r="AO133" s="753"/>
      <c r="AP133" s="754"/>
      <c r="AQ133" s="755"/>
      <c r="AR133" s="755"/>
      <c r="AS133" s="755"/>
      <c r="AT133" s="75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3onEAFbzO48sIXwHZK2g6pFSr/BH0XAtkKpU6OVjCZ0L/cN5eogSCtn9ZhH79woCgkN0lDEQiG8ye9839Nw/pw==" saltValue="1npD95gBsqnw2wqGctu+w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438</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DvNzSrcOiBm81pxAhtbcTyOfY+XRH6sJkTnwHzsr1pCtnc5B/filecfLhFnUe2MQ5MCxZwelnGCFjcU/QAXPg==" saltValue="GNhWzb0uUyr2tLMCucpxJ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439</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440</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6" t="s">
        <v>441</v>
      </c>
      <c r="AP7" s="268"/>
      <c r="AQ7" s="269" t="s">
        <v>442</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7"/>
      <c r="AP8" s="274" t="s">
        <v>443</v>
      </c>
      <c r="AQ8" s="275" t="s">
        <v>444</v>
      </c>
      <c r="AR8" s="276" t="s">
        <v>445</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58" t="s">
        <v>446</v>
      </c>
      <c r="AL9" s="1159"/>
      <c r="AM9" s="1159"/>
      <c r="AN9" s="1160"/>
      <c r="AO9" s="277">
        <v>8073603</v>
      </c>
      <c r="AP9" s="277">
        <v>63795</v>
      </c>
      <c r="AQ9" s="278">
        <v>62021</v>
      </c>
      <c r="AR9" s="279">
        <v>2.9</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58" t="s">
        <v>447</v>
      </c>
      <c r="AL10" s="1159"/>
      <c r="AM10" s="1159"/>
      <c r="AN10" s="1160"/>
      <c r="AO10" s="280">
        <v>1220357</v>
      </c>
      <c r="AP10" s="280">
        <v>9643</v>
      </c>
      <c r="AQ10" s="281">
        <v>4339</v>
      </c>
      <c r="AR10" s="282">
        <v>122.2</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58" t="s">
        <v>448</v>
      </c>
      <c r="AL11" s="1159"/>
      <c r="AM11" s="1159"/>
      <c r="AN11" s="1160"/>
      <c r="AO11" s="280">
        <v>56199</v>
      </c>
      <c r="AP11" s="280">
        <v>444</v>
      </c>
      <c r="AQ11" s="281">
        <v>554</v>
      </c>
      <c r="AR11" s="282">
        <v>-19.899999999999999</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58" t="s">
        <v>449</v>
      </c>
      <c r="AL12" s="1159"/>
      <c r="AM12" s="1159"/>
      <c r="AN12" s="1160"/>
      <c r="AO12" s="280" t="s">
        <v>450</v>
      </c>
      <c r="AP12" s="280" t="s">
        <v>450</v>
      </c>
      <c r="AQ12" s="281">
        <v>17</v>
      </c>
      <c r="AR12" s="282" t="s">
        <v>450</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58" t="s">
        <v>451</v>
      </c>
      <c r="AL13" s="1159"/>
      <c r="AM13" s="1159"/>
      <c r="AN13" s="1160"/>
      <c r="AO13" s="280">
        <v>492387</v>
      </c>
      <c r="AP13" s="280">
        <v>3891</v>
      </c>
      <c r="AQ13" s="281">
        <v>2525</v>
      </c>
      <c r="AR13" s="282">
        <v>54.1</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58" t="s">
        <v>452</v>
      </c>
      <c r="AL14" s="1159"/>
      <c r="AM14" s="1159"/>
      <c r="AN14" s="1160"/>
      <c r="AO14" s="280">
        <v>154193</v>
      </c>
      <c r="AP14" s="280">
        <v>1218</v>
      </c>
      <c r="AQ14" s="281">
        <v>1158</v>
      </c>
      <c r="AR14" s="282">
        <v>5.2</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61" t="s">
        <v>453</v>
      </c>
      <c r="AL15" s="1162"/>
      <c r="AM15" s="1162"/>
      <c r="AN15" s="1163"/>
      <c r="AO15" s="280">
        <v>-845419</v>
      </c>
      <c r="AP15" s="280">
        <v>-6680</v>
      </c>
      <c r="AQ15" s="281">
        <v>-4174</v>
      </c>
      <c r="AR15" s="282">
        <v>60</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61" t="s">
        <v>186</v>
      </c>
      <c r="AL16" s="1162"/>
      <c r="AM16" s="1162"/>
      <c r="AN16" s="1163"/>
      <c r="AO16" s="280">
        <v>9151320</v>
      </c>
      <c r="AP16" s="280">
        <v>72311</v>
      </c>
      <c r="AQ16" s="281">
        <v>66439</v>
      </c>
      <c r="AR16" s="282">
        <v>8.8000000000000007</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454</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455</v>
      </c>
      <c r="AP20" s="289" t="s">
        <v>456</v>
      </c>
      <c r="AQ20" s="290" t="s">
        <v>457</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64" t="s">
        <v>458</v>
      </c>
      <c r="AL21" s="1165"/>
      <c r="AM21" s="1165"/>
      <c r="AN21" s="1166"/>
      <c r="AO21" s="293">
        <v>6.11</v>
      </c>
      <c r="AP21" s="294">
        <v>6.1</v>
      </c>
      <c r="AQ21" s="295">
        <v>0.01</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64" t="s">
        <v>459</v>
      </c>
      <c r="AL22" s="1165"/>
      <c r="AM22" s="1165"/>
      <c r="AN22" s="1166"/>
      <c r="AO22" s="298">
        <v>100.2</v>
      </c>
      <c r="AP22" s="299">
        <v>99</v>
      </c>
      <c r="AQ22" s="300">
        <v>1.2</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57" t="s">
        <v>460</v>
      </c>
      <c r="B26" s="1157"/>
      <c r="C26" s="1157"/>
      <c r="D26" s="1157"/>
      <c r="E26" s="1157"/>
      <c r="F26" s="1157"/>
      <c r="G26" s="1157"/>
      <c r="H26" s="1157"/>
      <c r="I26" s="1157"/>
      <c r="J26" s="1157"/>
      <c r="K26" s="1157"/>
      <c r="L26" s="1157"/>
      <c r="M26" s="1157"/>
      <c r="N26" s="1157"/>
      <c r="O26" s="1157"/>
      <c r="P26" s="1157"/>
      <c r="Q26" s="1157"/>
      <c r="R26" s="1157"/>
      <c r="S26" s="1157"/>
      <c r="T26" s="1157"/>
      <c r="U26" s="1157"/>
      <c r="V26" s="1157"/>
      <c r="W26" s="1157"/>
      <c r="X26" s="1157"/>
      <c r="Y26" s="1157"/>
      <c r="Z26" s="1157"/>
      <c r="AA26" s="1157"/>
      <c r="AB26" s="1157"/>
      <c r="AC26" s="1157"/>
      <c r="AD26" s="1157"/>
      <c r="AE26" s="1157"/>
      <c r="AF26" s="1157"/>
      <c r="AG26" s="1157"/>
      <c r="AH26" s="1157"/>
      <c r="AI26" s="1157"/>
      <c r="AJ26" s="1157"/>
      <c r="AK26" s="1157"/>
      <c r="AL26" s="1157"/>
      <c r="AM26" s="1157"/>
      <c r="AN26" s="1157"/>
      <c r="AO26" s="1157"/>
      <c r="AP26" s="1157"/>
      <c r="AQ26" s="1157"/>
      <c r="AR26" s="1157"/>
      <c r="AS26" s="1157"/>
      <c r="AT26" s="263"/>
    </row>
    <row r="27" spans="1:46" x14ac:dyDescent="0.15">
      <c r="A27" s="305"/>
      <c r="AO27" s="258"/>
      <c r="AP27" s="258"/>
      <c r="AQ27" s="258"/>
      <c r="AR27" s="258"/>
      <c r="AS27" s="258"/>
      <c r="AT27" s="258"/>
    </row>
    <row r="28" spans="1:46" ht="17.25" x14ac:dyDescent="0.15">
      <c r="A28" s="259" t="s">
        <v>461</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462</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6" t="s">
        <v>441</v>
      </c>
      <c r="AP30" s="268"/>
      <c r="AQ30" s="269" t="s">
        <v>442</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7"/>
      <c r="AP31" s="274" t="s">
        <v>443</v>
      </c>
      <c r="AQ31" s="275" t="s">
        <v>444</v>
      </c>
      <c r="AR31" s="276" t="s">
        <v>445</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48" t="s">
        <v>463</v>
      </c>
      <c r="AL32" s="1149"/>
      <c r="AM32" s="1149"/>
      <c r="AN32" s="1150"/>
      <c r="AO32" s="308">
        <v>7004945</v>
      </c>
      <c r="AP32" s="308">
        <v>55351</v>
      </c>
      <c r="AQ32" s="309">
        <v>33147</v>
      </c>
      <c r="AR32" s="310">
        <v>67</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48" t="s">
        <v>464</v>
      </c>
      <c r="AL33" s="1149"/>
      <c r="AM33" s="1149"/>
      <c r="AN33" s="1150"/>
      <c r="AO33" s="308" t="s">
        <v>450</v>
      </c>
      <c r="AP33" s="308" t="s">
        <v>450</v>
      </c>
      <c r="AQ33" s="309">
        <v>7</v>
      </c>
      <c r="AR33" s="310" t="s">
        <v>450</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48" t="s">
        <v>465</v>
      </c>
      <c r="AL34" s="1149"/>
      <c r="AM34" s="1149"/>
      <c r="AN34" s="1150"/>
      <c r="AO34" s="308" t="s">
        <v>450</v>
      </c>
      <c r="AP34" s="308" t="s">
        <v>450</v>
      </c>
      <c r="AQ34" s="309">
        <v>24</v>
      </c>
      <c r="AR34" s="310" t="s">
        <v>450</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48" t="s">
        <v>466</v>
      </c>
      <c r="AL35" s="1149"/>
      <c r="AM35" s="1149"/>
      <c r="AN35" s="1150"/>
      <c r="AO35" s="308">
        <v>518387</v>
      </c>
      <c r="AP35" s="308">
        <v>4096</v>
      </c>
      <c r="AQ35" s="309">
        <v>5872</v>
      </c>
      <c r="AR35" s="310">
        <v>-30.2</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48" t="s">
        <v>467</v>
      </c>
      <c r="AL36" s="1149"/>
      <c r="AM36" s="1149"/>
      <c r="AN36" s="1150"/>
      <c r="AO36" s="308">
        <v>88478</v>
      </c>
      <c r="AP36" s="308">
        <v>699</v>
      </c>
      <c r="AQ36" s="309">
        <v>1168</v>
      </c>
      <c r="AR36" s="310">
        <v>-40.200000000000003</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48" t="s">
        <v>468</v>
      </c>
      <c r="AL37" s="1149"/>
      <c r="AM37" s="1149"/>
      <c r="AN37" s="1150"/>
      <c r="AO37" s="308">
        <v>2086</v>
      </c>
      <c r="AP37" s="308">
        <v>16</v>
      </c>
      <c r="AQ37" s="309">
        <v>720</v>
      </c>
      <c r="AR37" s="310">
        <v>-97.8</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51" t="s">
        <v>469</v>
      </c>
      <c r="AL38" s="1152"/>
      <c r="AM38" s="1152"/>
      <c r="AN38" s="1153"/>
      <c r="AO38" s="311" t="s">
        <v>450</v>
      </c>
      <c r="AP38" s="311" t="s">
        <v>450</v>
      </c>
      <c r="AQ38" s="312">
        <v>1</v>
      </c>
      <c r="AR38" s="300" t="s">
        <v>450</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51" t="s">
        <v>470</v>
      </c>
      <c r="AL39" s="1152"/>
      <c r="AM39" s="1152"/>
      <c r="AN39" s="1153"/>
      <c r="AO39" s="308">
        <v>-407931</v>
      </c>
      <c r="AP39" s="308">
        <v>-3223</v>
      </c>
      <c r="AQ39" s="309">
        <v>-6245</v>
      </c>
      <c r="AR39" s="310">
        <v>-48.4</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48" t="s">
        <v>471</v>
      </c>
      <c r="AL40" s="1149"/>
      <c r="AM40" s="1149"/>
      <c r="AN40" s="1150"/>
      <c r="AO40" s="308">
        <v>-5294958</v>
      </c>
      <c r="AP40" s="308">
        <v>-41839</v>
      </c>
      <c r="AQ40" s="309">
        <v>-25563</v>
      </c>
      <c r="AR40" s="310">
        <v>63.7</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54" t="s">
        <v>264</v>
      </c>
      <c r="AL41" s="1155"/>
      <c r="AM41" s="1155"/>
      <c r="AN41" s="1156"/>
      <c r="AO41" s="308">
        <v>1911007</v>
      </c>
      <c r="AP41" s="308">
        <v>15100</v>
      </c>
      <c r="AQ41" s="309">
        <v>9130</v>
      </c>
      <c r="AR41" s="310">
        <v>65.400000000000006</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472</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473</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474</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41" t="s">
        <v>441</v>
      </c>
      <c r="AN49" s="1143" t="s">
        <v>475</v>
      </c>
      <c r="AO49" s="1144"/>
      <c r="AP49" s="1144"/>
      <c r="AQ49" s="1144"/>
      <c r="AR49" s="1145"/>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42"/>
      <c r="AN50" s="324" t="s">
        <v>476</v>
      </c>
      <c r="AO50" s="325" t="s">
        <v>477</v>
      </c>
      <c r="AP50" s="326" t="s">
        <v>478</v>
      </c>
      <c r="AQ50" s="327" t="s">
        <v>479</v>
      </c>
      <c r="AR50" s="328" t="s">
        <v>480</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481</v>
      </c>
      <c r="AL51" s="321"/>
      <c r="AM51" s="329">
        <v>10766138</v>
      </c>
      <c r="AN51" s="330">
        <v>82943</v>
      </c>
      <c r="AO51" s="331">
        <v>-36.5</v>
      </c>
      <c r="AP51" s="332">
        <v>42651</v>
      </c>
      <c r="AQ51" s="333">
        <v>4.3</v>
      </c>
      <c r="AR51" s="334">
        <v>-40.799999999999997</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482</v>
      </c>
      <c r="AM52" s="337">
        <v>7102033</v>
      </c>
      <c r="AN52" s="338">
        <v>54715</v>
      </c>
      <c r="AO52" s="339">
        <v>-37.6</v>
      </c>
      <c r="AP52" s="340">
        <v>22675</v>
      </c>
      <c r="AQ52" s="341">
        <v>-5.9</v>
      </c>
      <c r="AR52" s="342">
        <v>-31.7</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483</v>
      </c>
      <c r="AL53" s="321"/>
      <c r="AM53" s="329">
        <v>5322131</v>
      </c>
      <c r="AN53" s="330">
        <v>41256</v>
      </c>
      <c r="AO53" s="331">
        <v>-50.3</v>
      </c>
      <c r="AP53" s="332">
        <v>43226</v>
      </c>
      <c r="AQ53" s="333">
        <v>1.3</v>
      </c>
      <c r="AR53" s="334">
        <v>-51.6</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482</v>
      </c>
      <c r="AM54" s="337">
        <v>3881018</v>
      </c>
      <c r="AN54" s="338">
        <v>30085</v>
      </c>
      <c r="AO54" s="339">
        <v>-45</v>
      </c>
      <c r="AP54" s="340">
        <v>22622</v>
      </c>
      <c r="AQ54" s="341">
        <v>-0.2</v>
      </c>
      <c r="AR54" s="342">
        <v>-44.8</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484</v>
      </c>
      <c r="AL55" s="321"/>
      <c r="AM55" s="329">
        <v>7423549</v>
      </c>
      <c r="AN55" s="330">
        <v>57913</v>
      </c>
      <c r="AO55" s="331">
        <v>40.4</v>
      </c>
      <c r="AP55" s="332">
        <v>42836</v>
      </c>
      <c r="AQ55" s="333">
        <v>-0.9</v>
      </c>
      <c r="AR55" s="334">
        <v>41.3</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482</v>
      </c>
      <c r="AM56" s="337">
        <v>4762965</v>
      </c>
      <c r="AN56" s="338">
        <v>37157</v>
      </c>
      <c r="AO56" s="339">
        <v>23.5</v>
      </c>
      <c r="AP56" s="340">
        <v>22936</v>
      </c>
      <c r="AQ56" s="341">
        <v>1.4</v>
      </c>
      <c r="AR56" s="342">
        <v>22.1</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485</v>
      </c>
      <c r="AL57" s="321"/>
      <c r="AM57" s="329">
        <v>6122592</v>
      </c>
      <c r="AN57" s="330">
        <v>48001</v>
      </c>
      <c r="AO57" s="331">
        <v>-17.100000000000001</v>
      </c>
      <c r="AP57" s="332">
        <v>44161</v>
      </c>
      <c r="AQ57" s="333">
        <v>3.1</v>
      </c>
      <c r="AR57" s="334">
        <v>-20.2</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482</v>
      </c>
      <c r="AM58" s="337">
        <v>3687874</v>
      </c>
      <c r="AN58" s="338">
        <v>28913</v>
      </c>
      <c r="AO58" s="339">
        <v>-22.2</v>
      </c>
      <c r="AP58" s="340">
        <v>23644</v>
      </c>
      <c r="AQ58" s="341">
        <v>3.1</v>
      </c>
      <c r="AR58" s="342">
        <v>-25.3</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486</v>
      </c>
      <c r="AL59" s="321"/>
      <c r="AM59" s="329">
        <v>6003731</v>
      </c>
      <c r="AN59" s="330">
        <v>47440</v>
      </c>
      <c r="AO59" s="331">
        <v>-1.2</v>
      </c>
      <c r="AP59" s="332">
        <v>43955</v>
      </c>
      <c r="AQ59" s="333">
        <v>-0.5</v>
      </c>
      <c r="AR59" s="334">
        <v>-0.7</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482</v>
      </c>
      <c r="AM60" s="337">
        <v>4254728</v>
      </c>
      <c r="AN60" s="338">
        <v>33620</v>
      </c>
      <c r="AO60" s="339">
        <v>16.3</v>
      </c>
      <c r="AP60" s="340">
        <v>21318</v>
      </c>
      <c r="AQ60" s="341">
        <v>-9.8000000000000007</v>
      </c>
      <c r="AR60" s="342">
        <v>26.1</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487</v>
      </c>
      <c r="AL61" s="343"/>
      <c r="AM61" s="344">
        <v>7127628</v>
      </c>
      <c r="AN61" s="345">
        <v>55511</v>
      </c>
      <c r="AO61" s="346">
        <v>-12.9</v>
      </c>
      <c r="AP61" s="347">
        <v>43366</v>
      </c>
      <c r="AQ61" s="348">
        <v>1.5</v>
      </c>
      <c r="AR61" s="334">
        <v>-14.4</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482</v>
      </c>
      <c r="AM62" s="337">
        <v>4737724</v>
      </c>
      <c r="AN62" s="338">
        <v>36898</v>
      </c>
      <c r="AO62" s="339">
        <v>-13</v>
      </c>
      <c r="AP62" s="340">
        <v>22639</v>
      </c>
      <c r="AQ62" s="341">
        <v>-2.2999999999999998</v>
      </c>
      <c r="AR62" s="342">
        <v>-10.7</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B7me+xao5ye5lZ/7kOOFKDwHKl2iSiSdDk2f9eIk+TjwIo34/N0ORsixcXqqm5APeOxtZo1iJjR7ZVyLrJZCbA==" saltValue="amvubtATgJPBdYC4yAIRC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489</v>
      </c>
    </row>
    <row r="120" spans="125:125" ht="13.5" hidden="1" customHeight="1" x14ac:dyDescent="0.15"/>
    <row r="121" spans="125:125" ht="13.5" hidden="1" customHeight="1" x14ac:dyDescent="0.15">
      <c r="DU121" s="255"/>
    </row>
  </sheetData>
  <sheetProtection algorithmName="SHA-512" hashValue="uCfag72jXImxxvWN0SPo5lIUr4UQQpmsHb/ji87cE6RycDPuHlsWmjX4b60j54vOwqWDLAfxQSQFcquzkXr0cg==" saltValue="gvSMTew4veuwJuL0E+Zzn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490</v>
      </c>
    </row>
  </sheetData>
  <sheetProtection algorithmName="SHA-512" hashValue="UHz/WZ+2cBTmpeWWwiuofEKWlZ8Yu2/MGBw/vvR7eHEx4j6Eibz0EfmLscTBDZbB/TnvZmrj0WyJOaJMorCipA==" saltValue="0nSumjGzUUOZOgmVcQhza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491</v>
      </c>
      <c r="G46" s="8" t="s">
        <v>492</v>
      </c>
      <c r="H46" s="8" t="s">
        <v>493</v>
      </c>
      <c r="I46" s="8" t="s">
        <v>494</v>
      </c>
      <c r="J46" s="9" t="s">
        <v>495</v>
      </c>
    </row>
    <row r="47" spans="2:10" ht="57.75" customHeight="1" x14ac:dyDescent="0.15">
      <c r="B47" s="10"/>
      <c r="C47" s="1167" t="s">
        <v>3</v>
      </c>
      <c r="D47" s="1167"/>
      <c r="E47" s="1168"/>
      <c r="F47" s="11">
        <v>25.1</v>
      </c>
      <c r="G47" s="12">
        <v>24.96</v>
      </c>
      <c r="H47" s="12">
        <v>26.51</v>
      </c>
      <c r="I47" s="12">
        <v>25.67</v>
      </c>
      <c r="J47" s="13">
        <v>26.42</v>
      </c>
    </row>
    <row r="48" spans="2:10" ht="57.75" customHeight="1" x14ac:dyDescent="0.15">
      <c r="B48" s="14"/>
      <c r="C48" s="1169" t="s">
        <v>4</v>
      </c>
      <c r="D48" s="1169"/>
      <c r="E48" s="1170"/>
      <c r="F48" s="15">
        <v>4.92</v>
      </c>
      <c r="G48" s="16">
        <v>4.22</v>
      </c>
      <c r="H48" s="16">
        <v>3.05</v>
      </c>
      <c r="I48" s="16">
        <v>3.41</v>
      </c>
      <c r="J48" s="17">
        <v>9.81</v>
      </c>
    </row>
    <row r="49" spans="2:10" ht="57.75" customHeight="1" thickBot="1" x14ac:dyDescent="0.2">
      <c r="B49" s="18"/>
      <c r="C49" s="1171" t="s">
        <v>5</v>
      </c>
      <c r="D49" s="1171"/>
      <c r="E49" s="1172"/>
      <c r="F49" s="19">
        <v>0.81</v>
      </c>
      <c r="G49" s="20" t="s">
        <v>496</v>
      </c>
      <c r="H49" s="20" t="s">
        <v>497</v>
      </c>
      <c r="I49" s="20" t="s">
        <v>498</v>
      </c>
      <c r="J49" s="21">
        <v>6.72</v>
      </c>
    </row>
    <row r="50" spans="2:10" x14ac:dyDescent="0.15"/>
  </sheetData>
  <sheetProtection algorithmName="SHA-512" hashValue="/7+L14Rh/NvuYSwhLJ59DA6UQb4CopjGF/RdZJUoo8qYYu9zeQsw1AkW0PYcFavTlE03d2NDb/bObKcvIsNk4Q==" saltValue="LbN/asz+iJHAaNE4q0CYm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2023-03-28T01:49:59Z</cp:lastPrinted>
  <dcterms:created xsi:type="dcterms:W3CDTF">2023-02-20T07:09:15Z</dcterms:created>
  <dcterms:modified xsi:type="dcterms:W3CDTF">2023-03-30T06:19:25Z</dcterms:modified>
  <cp:category/>
</cp:coreProperties>
</file>