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tabRatio="858" activeTab="0"/>
  </bookViews>
  <sheets>
    <sheet name="入札内訳書" sheetId="1" r:id="rId1"/>
  </sheets>
  <definedNames>
    <definedName name="_xlfn.SUMIFS" hidden="1">#NAME?</definedName>
    <definedName name="_xlnm.Print_Area" localSheetId="0">'入札内訳書'!$A$1:$N$116</definedName>
    <definedName name="_xlnm.Print_Titles" localSheetId="0">'入札内訳書'!$6:$8</definedName>
  </definedNames>
  <calcPr fullCalcOnLoad="1"/>
</workbook>
</file>

<file path=xl/sharedStrings.xml><?xml version="1.0" encoding="utf-8"?>
<sst xmlns="http://schemas.openxmlformats.org/spreadsheetml/2006/main" count="195" uniqueCount="101">
  <si>
    <t>二瀬中学校</t>
  </si>
  <si>
    <t>伊岐須小学校</t>
  </si>
  <si>
    <t>立岩交流センター</t>
  </si>
  <si>
    <t>防災センター</t>
  </si>
  <si>
    <t>うぐいす台団地汚水処理施設</t>
  </si>
  <si>
    <r>
      <t>筑穂</t>
    </r>
    <r>
      <rPr>
        <sz val="11"/>
        <rFont val="ＭＳ Ｐゴシック"/>
        <family val="3"/>
      </rPr>
      <t>交流センター</t>
    </r>
  </si>
  <si>
    <t>頴田交流センター別館</t>
  </si>
  <si>
    <t>菰田保育所</t>
  </si>
  <si>
    <t>西秋松排水機場</t>
  </si>
  <si>
    <t>若菜排水機場</t>
  </si>
  <si>
    <t>飯塚第一中学校</t>
  </si>
  <si>
    <t>立岩小学校</t>
  </si>
  <si>
    <t>鯰田小学校</t>
  </si>
  <si>
    <t>飯塚第二中学校</t>
  </si>
  <si>
    <t>椋本小学校</t>
  </si>
  <si>
    <t>上穂波小学校</t>
  </si>
  <si>
    <t>筑穂中学校</t>
  </si>
  <si>
    <t>大分小学校</t>
  </si>
  <si>
    <t>菰田小学校</t>
  </si>
  <si>
    <t>旧飯塚第三中学校</t>
  </si>
  <si>
    <t>飯塚小学校</t>
  </si>
  <si>
    <t>高田小学校</t>
  </si>
  <si>
    <t>若菜小学校</t>
  </si>
  <si>
    <t>庄内小学校</t>
  </si>
  <si>
    <t>庄内中学校</t>
  </si>
  <si>
    <t>内野小学校</t>
  </si>
  <si>
    <t>穂波西中学校</t>
  </si>
  <si>
    <t>飯塚東小学校</t>
  </si>
  <si>
    <t>片島小学校</t>
  </si>
  <si>
    <t>総　　計</t>
  </si>
  <si>
    <t>穂波支所</t>
  </si>
  <si>
    <t>夜間</t>
  </si>
  <si>
    <t>ピーク</t>
  </si>
  <si>
    <t>基本料金</t>
  </si>
  <si>
    <t>夏季</t>
  </si>
  <si>
    <t>№</t>
  </si>
  <si>
    <t>力率
（％）</t>
  </si>
  <si>
    <t>【入札内訳書】</t>
  </si>
  <si>
    <t>別紙</t>
  </si>
  <si>
    <t>所在地</t>
  </si>
  <si>
    <t>商号又は名称</t>
  </si>
  <si>
    <t>代表者職・氏名</t>
  </si>
  <si>
    <t>実印</t>
  </si>
  <si>
    <t>施設名称</t>
  </si>
  <si>
    <t>従量料金</t>
  </si>
  <si>
    <r>
      <t xml:space="preserve">総計（円）
</t>
    </r>
    <r>
      <rPr>
        <sz val="9"/>
        <color indexed="8"/>
        <rFont val="ＭＳ Ｐゴシック"/>
        <family val="3"/>
      </rPr>
      <t>※小数点以下第3位切捨て</t>
    </r>
  </si>
  <si>
    <t>契約電力
（kW）</t>
  </si>
  <si>
    <t>単価</t>
  </si>
  <si>
    <r>
      <t xml:space="preserve">基本料金（円）
</t>
    </r>
    <r>
      <rPr>
        <sz val="9"/>
        <color indexed="8"/>
        <rFont val="ＭＳ Ｐゴシック"/>
        <family val="3"/>
      </rPr>
      <t>※小数点以下第3位切捨て</t>
    </r>
  </si>
  <si>
    <t>予定電力量
（kWh)</t>
  </si>
  <si>
    <r>
      <t xml:space="preserve">従量料金（円）
</t>
    </r>
    <r>
      <rPr>
        <sz val="9"/>
        <color indexed="8"/>
        <rFont val="ＭＳ Ｐゴシック"/>
        <family val="3"/>
      </rPr>
      <t>※小数点以下第3位切捨て</t>
    </r>
  </si>
  <si>
    <t>うち
消費税額
（円）</t>
  </si>
  <si>
    <t>a</t>
  </si>
  <si>
    <t>b</t>
  </si>
  <si>
    <t>b`</t>
  </si>
  <si>
    <t>c</t>
  </si>
  <si>
    <t>d=a×b((185-c)/100)×12</t>
  </si>
  <si>
    <t>e</t>
  </si>
  <si>
    <t>f</t>
  </si>
  <si>
    <t>f`</t>
  </si>
  <si>
    <t>g=e×f</t>
  </si>
  <si>
    <t>h=d＋g</t>
  </si>
  <si>
    <t>他季</t>
  </si>
  <si>
    <r>
      <t>飯塚片島</t>
    </r>
    <r>
      <rPr>
        <sz val="11"/>
        <rFont val="ＭＳ Ｐゴシック"/>
        <family val="3"/>
      </rPr>
      <t>交流センター</t>
    </r>
  </si>
  <si>
    <r>
      <t>穂波</t>
    </r>
    <r>
      <rPr>
        <sz val="10"/>
        <rFont val="ＭＳ Ｐゴシック"/>
        <family val="3"/>
      </rPr>
      <t>交流センター（穂波体育館・穂波図書館含む）</t>
    </r>
  </si>
  <si>
    <t>薙野排水機場(下流)</t>
  </si>
  <si>
    <t>昼間・夏季</t>
  </si>
  <si>
    <t>昼間・他季</t>
  </si>
  <si>
    <t>川島排水ポンプ場</t>
  </si>
  <si>
    <r>
      <t>頴田小中一貫校（給食・</t>
    </r>
    <r>
      <rPr>
        <sz val="10"/>
        <rFont val="ＭＳ Ｐゴシック"/>
        <family val="3"/>
      </rPr>
      <t>交流センター・図書館・児童館）</t>
    </r>
  </si>
  <si>
    <t>幸袋小中一貫校</t>
  </si>
  <si>
    <t>鎮西小中一貫校</t>
  </si>
  <si>
    <t>穂波東小中一貫校</t>
  </si>
  <si>
    <t>…①</t>
  </si>
  <si>
    <t>（留意事項）</t>
  </si>
  <si>
    <t>※1　基本料金単価（b欄）及び従量料金単価（f欄）は、消費税込みの単価とする。</t>
  </si>
  <si>
    <t>税込金額（小数点以下切捨て）</t>
  </si>
  <si>
    <t>…②</t>
  </si>
  <si>
    <t>※2　夏季は毎年7月1日から9月30日までの期間とし、その他季は夏季以外の期間とする。</t>
  </si>
  <si>
    <t>※3　契約期間における予定平均力率は100％とする。</t>
  </si>
  <si>
    <t>入札書記載金額（税抜き金額）　②×100/110</t>
  </si>
  <si>
    <t>…③</t>
  </si>
  <si>
    <t>※4　基本料金単価（b欄）及び従量料金単価（f欄）は、小数点以下第2位まで記入する。</t>
  </si>
  <si>
    <t>※1円未満切り上げとする</t>
  </si>
  <si>
    <t>※5　燃料費調整額、電気事業者による再生可能エネルギー電気の特別措置法に基づく賦課金は考慮しないこと。</t>
  </si>
  <si>
    <t>※6　本内訳書の「消費税額」とは、「消費税及び地方消費税（10%）」をさす。</t>
  </si>
  <si>
    <t>穂波人権啓発センター</t>
  </si>
  <si>
    <t>立岩人権啓発センター</t>
  </si>
  <si>
    <t>伊岐須会館</t>
  </si>
  <si>
    <t>筑穂支所</t>
  </si>
  <si>
    <t>歴史資料館</t>
  </si>
  <si>
    <t>本庁舎</t>
  </si>
  <si>
    <t>（その他は記入不要）</t>
  </si>
  <si>
    <t>薄ピンク色の欄のみを入力</t>
  </si>
  <si>
    <r>
      <t xml:space="preserve">税込単価
（円/kWh）
</t>
    </r>
    <r>
      <rPr>
        <sz val="9"/>
        <color indexed="8"/>
        <rFont val="ＭＳ Ｐゴシック"/>
        <family val="3"/>
      </rPr>
      <t>※小数点以下第2位まで記入</t>
    </r>
  </si>
  <si>
    <r>
      <t xml:space="preserve">税込単価
（円/kW・月）
</t>
    </r>
    <r>
      <rPr>
        <sz val="9"/>
        <color indexed="8"/>
        <rFont val="ＭＳ Ｐゴシック"/>
        <family val="3"/>
      </rPr>
      <t>※小数点以下第2位まで記入</t>
    </r>
  </si>
  <si>
    <t>二瀬交流センター</t>
  </si>
  <si>
    <t>件名　飯塚市本庁舎外45施設電力供給</t>
  </si>
  <si>
    <t>（令和6年4月～令和7年3月の期間中の使用予定電力量）</t>
  </si>
  <si>
    <t>　（燃料費調整額、再生可能エネルギーについては、発電促進賦課金地域を管轄する一般送配電事業者が定める特定規模需要標準供給条件等により別途支払います。）</t>
  </si>
  <si>
    <t>庄内交流センター・庄内保健福祉総合センターハーモニー</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</si>
</sst>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 &quot;#,##0"/>
    <numFmt numFmtId="178" formatCode="[$-411]ge\.m"/>
    <numFmt numFmtId="179" formatCode="0_ "/>
    <numFmt numFmtId="180" formatCode="mmm\-yyyy"/>
    <numFmt numFmtId="181" formatCode="0.00_ "/>
    <numFmt numFmtId="182" formatCode="#,##0_ ;[Red]\-#,##0\ "/>
    <numFmt numFmtId="183" formatCode="#,##0.00_ ;[Red]\-#,##0.00\ "/>
    <numFmt numFmtId="184" formatCode="[&lt;=999]000;[&lt;=9999]000\-00;000\-0000"/>
    <numFmt numFmtId="185" formatCode="#,##0.0_ ;[Red]\-#,##0.0\ "/>
    <numFmt numFmtId="186" formatCode="#,##0_ "/>
    <numFmt numFmtId="187" formatCode="#,##0.00_ "/>
    <numFmt numFmtId="188" formatCode="0.00_);[Red]\(0.00\)"/>
    <numFmt numFmtId="189" formatCode="#,##0_);[Red]\(#,##0\)"/>
    <numFmt numFmtId="190" formatCode="0.0%"/>
    <numFmt numFmtId="191" formatCode="#,##0.0;[Red]\-#,##0.0"/>
    <numFmt numFmtId="192" formatCode="0_);[Red]\(0\)"/>
    <numFmt numFmtId="193" formatCode="0.0_);[Red]\(0.0\)"/>
    <numFmt numFmtId="194" formatCode="&quot;Yes&quot;;&quot;Yes&quot;;&quot;No&quot;"/>
    <numFmt numFmtId="195" formatCode="&quot;True&quot;;&quot;True&quot;;&quot;False&quot;"/>
    <numFmt numFmtId="196" formatCode="&quot;On&quot;;&quot;On&quot;;&quot;Off&quot;"/>
    <numFmt numFmtId="197" formatCode="[$€-2]\ #,##0.00_);[Red]\([$€-2]\ #,##0.00\)"/>
    <numFmt numFmtId="198" formatCode="#,##0.0;&quot;▲ &quot;#,##0.0"/>
    <numFmt numFmtId="199" formatCode="#,##0.00;&quot;▲ &quot;#,##0.00"/>
    <numFmt numFmtId="200" formatCode="#,##0.00;&quot;△ &quot;#,##0.00"/>
    <numFmt numFmtId="201" formatCode="#,##0;&quot;△ &quot;#,##0"/>
    <numFmt numFmtId="202" formatCode="#,##0.00;[Red]#,##0.00"/>
    <numFmt numFmtId="203" formatCode="0.00;[Red]0.00"/>
    <numFmt numFmtId="204" formatCode="#,##0;[Red]#,##0"/>
    <numFmt numFmtId="205" formatCode="#,##0.00_);[Red]\(#,##0.00\)"/>
  </numFmts>
  <fonts count="59">
    <font>
      <sz val="11"/>
      <color theme="1"/>
      <name val="Calibri"/>
      <family val="3"/>
    </font>
    <font>
      <sz val="11"/>
      <color indexed="8"/>
      <name val="ＭＳ Ｐゴシック"/>
      <family val="3"/>
    </font>
    <font>
      <sz val="6"/>
      <name val="ＭＳ Ｐゴシック"/>
      <family val="3"/>
    </font>
    <font>
      <sz val="11"/>
      <color indexed="20"/>
      <name val="ＭＳ Ｐゴシック"/>
      <family val="3"/>
    </font>
    <font>
      <b/>
      <sz val="11"/>
      <color indexed="54"/>
      <name val="ＭＳ Ｐゴシック"/>
      <family val="3"/>
    </font>
    <font>
      <sz val="11"/>
      <name val="ＭＳ Ｐゴシック"/>
      <family val="3"/>
    </font>
    <font>
      <sz val="10"/>
      <name val="ＭＳ Ｐゴシック"/>
      <family val="3"/>
    </font>
    <font>
      <sz val="9"/>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name val="ＭＳ Ｐゴシック"/>
      <family val="3"/>
    </font>
    <font>
      <sz val="8"/>
      <color indexed="8"/>
      <name val="ＭＳ Ｐゴシック"/>
      <family val="3"/>
    </font>
    <font>
      <sz val="11"/>
      <color indexed="14"/>
      <name val="ＭＳ Ｐゴシック"/>
      <family val="3"/>
    </font>
    <font>
      <sz val="10"/>
      <color indexed="23"/>
      <name val="ＭＳ Ｐゴシック"/>
      <family val="3"/>
    </font>
    <font>
      <sz val="9"/>
      <name val="ＭＳ Ｐゴシック"/>
      <family val="3"/>
    </font>
    <font>
      <sz val="10"/>
      <color indexed="10"/>
      <name val="ＭＳ Ｐゴシック"/>
      <family val="3"/>
    </font>
    <font>
      <sz val="11"/>
      <color indexed="8"/>
      <name val="HGP創英角ﾎﾟｯﾌﾟ体"/>
      <family val="3"/>
    </font>
    <font>
      <b/>
      <sz val="1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name val="Calibri"/>
      <family val="3"/>
    </font>
    <font>
      <sz val="8"/>
      <color theme="1"/>
      <name val="Calibri"/>
      <family val="3"/>
    </font>
    <font>
      <sz val="11"/>
      <color rgb="FFFF00FF"/>
      <name val="Calibri"/>
      <family val="3"/>
    </font>
    <font>
      <sz val="10"/>
      <name val="Calibri"/>
      <family val="3"/>
    </font>
    <font>
      <sz val="10"/>
      <color theme="2" tint="-0.4999699890613556"/>
      <name val="Calibri"/>
      <family val="3"/>
    </font>
    <font>
      <sz val="9"/>
      <color theme="1"/>
      <name val="Calibri"/>
      <family val="3"/>
    </font>
    <font>
      <sz val="9"/>
      <name val="Calibri"/>
      <family val="3"/>
    </font>
    <font>
      <sz val="10"/>
      <color rgb="FFFF0000"/>
      <name val="Calibri"/>
      <family val="3"/>
    </font>
    <font>
      <sz val="11"/>
      <color theme="1"/>
      <name val="HGP創英角ﾎﾟｯﾌﾟ体"/>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color indexed="63"/>
      </left>
      <right>
        <color indexed="63"/>
      </right>
      <top style="hair"/>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color indexed="63"/>
      </left>
      <right>
        <color indexed="63"/>
      </right>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16">
    <xf numFmtId="0" fontId="0" fillId="0" borderId="0" xfId="0" applyFont="1" applyAlignment="1">
      <alignment vertical="center"/>
    </xf>
    <xf numFmtId="0" fontId="0" fillId="0" borderId="0" xfId="0" applyAlignment="1">
      <alignment vertical="center" shrinkToFit="1"/>
    </xf>
    <xf numFmtId="0" fontId="0" fillId="0" borderId="0" xfId="0" applyAlignment="1">
      <alignment vertical="center" wrapText="1" shrinkToFit="1"/>
    </xf>
    <xf numFmtId="0" fontId="0" fillId="0" borderId="0" xfId="0" applyFont="1" applyAlignment="1">
      <alignment vertical="center" shrinkToFit="1"/>
    </xf>
    <xf numFmtId="38" fontId="0" fillId="0" borderId="0" xfId="48" applyFont="1" applyAlignment="1">
      <alignment vertical="center" shrinkToFit="1"/>
    </xf>
    <xf numFmtId="0" fontId="47" fillId="0" borderId="0" xfId="0" applyFont="1" applyAlignment="1">
      <alignment vertical="center" shrinkToFit="1"/>
    </xf>
    <xf numFmtId="38" fontId="0" fillId="0" borderId="0" xfId="0" applyNumberFormat="1" applyAlignment="1">
      <alignment vertical="center" shrinkToFit="1"/>
    </xf>
    <xf numFmtId="38" fontId="48" fillId="0" borderId="10" xfId="48" applyFont="1" applyFill="1" applyBorder="1" applyAlignment="1">
      <alignment vertical="center" shrinkToFit="1"/>
    </xf>
    <xf numFmtId="0" fontId="48" fillId="0" borderId="0" xfId="0" applyFont="1" applyFill="1" applyAlignment="1">
      <alignment vertical="center" shrinkToFit="1"/>
    </xf>
    <xf numFmtId="38" fontId="0" fillId="0" borderId="0" xfId="48" applyFont="1" applyFill="1" applyAlignment="1">
      <alignment vertical="center"/>
    </xf>
    <xf numFmtId="0" fontId="49" fillId="0" borderId="0" xfId="0" applyFont="1" applyFill="1" applyAlignment="1">
      <alignment vertical="center"/>
    </xf>
    <xf numFmtId="14" fontId="0" fillId="0" borderId="0" xfId="0" applyNumberFormat="1" applyAlignment="1">
      <alignment vertical="center" shrinkToFit="1"/>
    </xf>
    <xf numFmtId="0" fontId="50" fillId="0" borderId="0" xfId="0" applyFont="1" applyAlignment="1">
      <alignment vertical="center" wrapText="1" shrinkToFit="1"/>
    </xf>
    <xf numFmtId="38" fontId="51" fillId="0" borderId="0" xfId="48" applyFont="1" applyAlignment="1">
      <alignment vertical="center" shrinkToFit="1"/>
    </xf>
    <xf numFmtId="0" fontId="48" fillId="0" borderId="11" xfId="0" applyFont="1" applyFill="1" applyBorder="1" applyAlignment="1">
      <alignment vertical="center" shrinkToFit="1"/>
    </xf>
    <xf numFmtId="38" fontId="0" fillId="0" borderId="0" xfId="48" applyFont="1" applyFill="1" applyBorder="1" applyAlignment="1">
      <alignment vertical="center"/>
    </xf>
    <xf numFmtId="0" fontId="48" fillId="0" borderId="0" xfId="0" applyFont="1" applyFill="1" applyAlignment="1">
      <alignment vertical="center"/>
    </xf>
    <xf numFmtId="0" fontId="52" fillId="0" borderId="0" xfId="0" applyFont="1" applyFill="1" applyAlignment="1">
      <alignment vertical="center" shrinkToFit="1"/>
    </xf>
    <xf numFmtId="38" fontId="47" fillId="0" borderId="0" xfId="48" applyFont="1" applyFill="1" applyAlignment="1">
      <alignment vertical="center"/>
    </xf>
    <xf numFmtId="0" fontId="52" fillId="0" borderId="0" xfId="0" applyFont="1" applyFill="1" applyAlignment="1">
      <alignment vertical="center"/>
    </xf>
    <xf numFmtId="38" fontId="0" fillId="0" borderId="0" xfId="48" applyFont="1" applyFill="1" applyAlignment="1">
      <alignment vertical="center"/>
    </xf>
    <xf numFmtId="38" fontId="53" fillId="0" borderId="0" xfId="48" applyFont="1" applyFill="1" applyAlignment="1">
      <alignment horizontal="right" vertical="center"/>
    </xf>
    <xf numFmtId="38" fontId="54" fillId="3" borderId="12" xfId="48" applyFont="1" applyFill="1" applyBorder="1" applyAlignment="1">
      <alignment horizontal="center" vertical="center" wrapText="1"/>
    </xf>
    <xf numFmtId="38" fontId="54" fillId="3" borderId="10" xfId="48" applyFont="1" applyFill="1" applyBorder="1" applyAlignment="1">
      <alignment horizontal="center" vertical="center" wrapText="1"/>
    </xf>
    <xf numFmtId="38" fontId="54" fillId="0" borderId="10" xfId="48" applyFont="1" applyFill="1" applyBorder="1" applyAlignment="1">
      <alignment horizontal="center" vertical="center" wrapText="1"/>
    </xf>
    <xf numFmtId="0" fontId="54" fillId="0" borderId="10" xfId="0" applyFont="1" applyFill="1" applyBorder="1" applyAlignment="1">
      <alignment horizontal="center" vertical="center" wrapText="1"/>
    </xf>
    <xf numFmtId="38" fontId="55" fillId="0" borderId="10" xfId="48" applyFont="1" applyFill="1" applyBorder="1" applyAlignment="1">
      <alignment horizontal="center" vertical="center" shrinkToFit="1"/>
    </xf>
    <xf numFmtId="38" fontId="0" fillId="0" borderId="12" xfId="48" applyFont="1" applyFill="1" applyBorder="1" applyAlignment="1">
      <alignment horizontal="right" vertical="center" wrapText="1"/>
    </xf>
    <xf numFmtId="40" fontId="48" fillId="0" borderId="10" xfId="48" applyNumberFormat="1" applyFont="1" applyFill="1" applyBorder="1" applyAlignment="1">
      <alignment horizontal="center" vertical="center" shrinkToFit="1"/>
    </xf>
    <xf numFmtId="40" fontId="48" fillId="0" borderId="10" xfId="48" applyNumberFormat="1" applyFont="1" applyFill="1" applyBorder="1" applyAlignment="1">
      <alignment horizontal="right" vertical="center" shrinkToFit="1"/>
    </xf>
    <xf numFmtId="38" fontId="55" fillId="0" borderId="13" xfId="48" applyFont="1" applyFill="1" applyBorder="1" applyAlignment="1">
      <alignment horizontal="center" vertical="center" shrinkToFit="1"/>
    </xf>
    <xf numFmtId="38" fontId="48" fillId="0" borderId="10" xfId="48" applyFont="1" applyFill="1" applyBorder="1" applyAlignment="1">
      <alignment horizontal="right" vertical="center" shrinkToFit="1"/>
    </xf>
    <xf numFmtId="0" fontId="48" fillId="0" borderId="12" xfId="0" applyFont="1" applyFill="1" applyBorder="1" applyAlignment="1">
      <alignment horizontal="center" vertical="center" shrinkToFit="1"/>
    </xf>
    <xf numFmtId="40" fontId="48" fillId="0" borderId="10" xfId="48" applyNumberFormat="1" applyFont="1" applyFill="1" applyBorder="1" applyAlignment="1">
      <alignment vertical="center" shrinkToFit="1"/>
    </xf>
    <xf numFmtId="38" fontId="48" fillId="0" borderId="10" xfId="48" applyNumberFormat="1" applyFont="1" applyFill="1" applyBorder="1" applyAlignment="1">
      <alignment horizontal="right" vertical="center" shrinkToFit="1"/>
    </xf>
    <xf numFmtId="38" fontId="48" fillId="0" borderId="10" xfId="48" applyFont="1" applyFill="1" applyBorder="1" applyAlignment="1">
      <alignment horizontal="center" vertical="center" shrinkToFit="1"/>
    </xf>
    <xf numFmtId="38" fontId="54" fillId="0" borderId="0" xfId="0" applyNumberFormat="1" applyFont="1" applyAlignment="1">
      <alignment vertical="center" shrinkToFit="1"/>
    </xf>
    <xf numFmtId="38" fontId="47" fillId="0" borderId="0" xfId="48" applyFont="1" applyFill="1" applyBorder="1" applyAlignment="1">
      <alignment vertical="center"/>
    </xf>
    <xf numFmtId="38" fontId="52" fillId="0" borderId="0" xfId="48" applyFont="1" applyFill="1" applyBorder="1" applyAlignment="1">
      <alignment horizontal="center" vertical="center" shrinkToFit="1"/>
    </xf>
    <xf numFmtId="38" fontId="48" fillId="0" borderId="14" xfId="48" applyFont="1" applyFill="1" applyBorder="1" applyAlignment="1">
      <alignment horizontal="center" vertical="center" shrinkToFit="1"/>
    </xf>
    <xf numFmtId="38" fontId="0" fillId="0" borderId="14" xfId="48"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alignment vertical="center" shrinkToFit="1"/>
    </xf>
    <xf numFmtId="38" fontId="56" fillId="0" borderId="0" xfId="48" applyFont="1" applyFill="1" applyBorder="1" applyAlignment="1">
      <alignment vertical="center"/>
    </xf>
    <xf numFmtId="40" fontId="48" fillId="33" borderId="10" xfId="48" applyNumberFormat="1" applyFont="1" applyFill="1" applyBorder="1" applyAlignment="1">
      <alignment vertical="center" shrinkToFit="1"/>
    </xf>
    <xf numFmtId="38" fontId="0" fillId="33" borderId="15" xfId="48" applyFont="1" applyFill="1" applyBorder="1" applyAlignment="1">
      <alignment vertical="center" shrinkToFit="1"/>
    </xf>
    <xf numFmtId="0" fontId="57" fillId="0" borderId="0" xfId="0" applyFont="1" applyAlignment="1">
      <alignment vertical="center" shrinkToFit="1"/>
    </xf>
    <xf numFmtId="38" fontId="52" fillId="0" borderId="0" xfId="48" applyFont="1" applyFill="1" applyBorder="1" applyAlignment="1">
      <alignment horizontal="right" vertical="center" shrinkToFit="1"/>
    </xf>
    <xf numFmtId="38" fontId="54" fillId="0" borderId="11" xfId="48" applyFont="1" applyFill="1" applyBorder="1" applyAlignment="1">
      <alignment horizontal="center" vertical="center" wrapText="1"/>
    </xf>
    <xf numFmtId="40" fontId="48" fillId="3" borderId="10" xfId="48" applyNumberFormat="1" applyFont="1" applyFill="1" applyBorder="1" applyAlignment="1" applyProtection="1">
      <alignment horizontal="center" vertical="center" shrinkToFit="1"/>
      <protection locked="0"/>
    </xf>
    <xf numFmtId="40" fontId="48" fillId="3" borderId="13" xfId="48" applyNumberFormat="1" applyFont="1" applyFill="1" applyBorder="1" applyAlignment="1" applyProtection="1">
      <alignment horizontal="center" vertical="center" shrinkToFit="1"/>
      <protection locked="0"/>
    </xf>
    <xf numFmtId="38" fontId="47" fillId="3" borderId="0" xfId="48" applyFont="1" applyFill="1" applyAlignment="1" applyProtection="1">
      <alignment horizontal="left" vertical="center"/>
      <protection locked="0"/>
    </xf>
    <xf numFmtId="38" fontId="47" fillId="0" borderId="16" xfId="48" applyFont="1" applyFill="1" applyBorder="1" applyAlignment="1">
      <alignment horizontal="center" vertical="center"/>
    </xf>
    <xf numFmtId="38" fontId="47" fillId="0" borderId="17" xfId="48" applyFont="1" applyFill="1" applyBorder="1" applyAlignment="1">
      <alignment horizontal="center" vertical="center"/>
    </xf>
    <xf numFmtId="38" fontId="0" fillId="0" borderId="0" xfId="48" applyFont="1" applyFill="1" applyAlignment="1">
      <alignment horizontal="left" vertical="center" wrapText="1"/>
    </xf>
    <xf numFmtId="0" fontId="55" fillId="0" borderId="18" xfId="0" applyFont="1" applyFill="1" applyBorder="1" applyAlignment="1">
      <alignment horizontal="center" vertical="center" wrapText="1" shrinkToFit="1"/>
    </xf>
    <xf numFmtId="0" fontId="55" fillId="0" borderId="19" xfId="0" applyFont="1" applyFill="1" applyBorder="1" applyAlignment="1">
      <alignment horizontal="center" vertical="center" wrapText="1" shrinkToFit="1"/>
    </xf>
    <xf numFmtId="0" fontId="55" fillId="0" borderId="13" xfId="0" applyFont="1" applyFill="1" applyBorder="1" applyAlignment="1">
      <alignment horizontal="center" vertical="center" wrapText="1" shrinkToFit="1"/>
    </xf>
    <xf numFmtId="0" fontId="55" fillId="0" borderId="18" xfId="0" applyFont="1" applyFill="1" applyBorder="1" applyAlignment="1">
      <alignment horizontal="center" vertical="center" shrinkToFit="1"/>
    </xf>
    <xf numFmtId="0" fontId="55" fillId="0" borderId="19" xfId="0" applyFont="1" applyFill="1" applyBorder="1" applyAlignment="1">
      <alignment horizontal="center" vertical="center" shrinkToFit="1"/>
    </xf>
    <xf numFmtId="0" fontId="55" fillId="0" borderId="13" xfId="0" applyFont="1" applyFill="1" applyBorder="1" applyAlignment="1">
      <alignment horizontal="center" vertical="center" shrinkToFit="1"/>
    </xf>
    <xf numFmtId="0" fontId="54" fillId="0" borderId="11"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8"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13" xfId="0" applyFont="1" applyFill="1" applyBorder="1" applyAlignment="1">
      <alignment horizontal="center" vertical="center"/>
    </xf>
    <xf numFmtId="38" fontId="54" fillId="0" borderId="18" xfId="48" applyFont="1" applyFill="1" applyBorder="1" applyAlignment="1">
      <alignment horizontal="center" vertical="center" wrapText="1"/>
    </xf>
    <xf numFmtId="38" fontId="54" fillId="0" borderId="13" xfId="48" applyFont="1" applyFill="1" applyBorder="1" applyAlignment="1">
      <alignment horizontal="center" vertical="center" wrapText="1"/>
    </xf>
    <xf numFmtId="0" fontId="54" fillId="0" borderId="13" xfId="0" applyFont="1" applyFill="1" applyBorder="1" applyAlignment="1">
      <alignment horizontal="center" vertical="center" wrapText="1"/>
    </xf>
    <xf numFmtId="38" fontId="54" fillId="0" borderId="21" xfId="48" applyFont="1" applyFill="1" applyBorder="1" applyAlignment="1">
      <alignment horizontal="center" vertical="center" wrapText="1"/>
    </xf>
    <xf numFmtId="38" fontId="54" fillId="0" borderId="22" xfId="48" applyFont="1" applyFill="1" applyBorder="1" applyAlignment="1">
      <alignment horizontal="center" vertical="center" wrapText="1"/>
    </xf>
    <xf numFmtId="38" fontId="54" fillId="0" borderId="23" xfId="48" applyFont="1" applyFill="1" applyBorder="1" applyAlignment="1">
      <alignment horizontal="center" vertical="center" wrapText="1"/>
    </xf>
    <xf numFmtId="38" fontId="54" fillId="0" borderId="24" xfId="48" applyFont="1" applyFill="1" applyBorder="1" applyAlignment="1">
      <alignment horizontal="center" vertical="center" wrapText="1"/>
    </xf>
    <xf numFmtId="38" fontId="54" fillId="0" borderId="11" xfId="48" applyFont="1" applyFill="1" applyBorder="1" applyAlignment="1">
      <alignment horizontal="center" vertical="center" wrapText="1"/>
    </xf>
    <xf numFmtId="38" fontId="54" fillId="0" borderId="12" xfId="48" applyFont="1" applyFill="1" applyBorder="1" applyAlignment="1">
      <alignment horizontal="center" vertical="center" wrapText="1"/>
    </xf>
    <xf numFmtId="0" fontId="48" fillId="0" borderId="18" xfId="0" applyFont="1" applyFill="1" applyBorder="1" applyAlignment="1">
      <alignment horizontal="center" vertical="center" wrapText="1" shrinkToFit="1"/>
    </xf>
    <xf numFmtId="0" fontId="48" fillId="0" borderId="13" xfId="0" applyFont="1" applyFill="1" applyBorder="1" applyAlignment="1">
      <alignment horizontal="center" vertical="center" wrapText="1" shrinkToFit="1"/>
    </xf>
    <xf numFmtId="0" fontId="48" fillId="0" borderId="18" xfId="0" applyFont="1" applyFill="1" applyBorder="1" applyAlignment="1">
      <alignment horizontal="left" vertical="center" shrinkToFit="1"/>
    </xf>
    <xf numFmtId="0" fontId="48" fillId="0" borderId="13" xfId="0" applyFont="1" applyFill="1" applyBorder="1" applyAlignment="1">
      <alignment horizontal="left" vertical="center" shrinkToFit="1"/>
    </xf>
    <xf numFmtId="38" fontId="0" fillId="0" borderId="18" xfId="48" applyFont="1" applyFill="1" applyBorder="1" applyAlignment="1">
      <alignment horizontal="right" vertical="center" wrapText="1"/>
    </xf>
    <xf numFmtId="38" fontId="0" fillId="0" borderId="13" xfId="48" applyFont="1" applyFill="1" applyBorder="1" applyAlignment="1">
      <alignment horizontal="right" vertical="center" wrapText="1"/>
    </xf>
    <xf numFmtId="40" fontId="48" fillId="3" borderId="18" xfId="48" applyNumberFormat="1" applyFont="1" applyFill="1" applyBorder="1" applyAlignment="1" applyProtection="1">
      <alignment horizontal="center" vertical="center" shrinkToFit="1"/>
      <protection locked="0"/>
    </xf>
    <xf numFmtId="40" fontId="48" fillId="3" borderId="13" xfId="48" applyNumberFormat="1" applyFont="1" applyFill="1" applyBorder="1" applyAlignment="1" applyProtection="1">
      <alignment horizontal="center" vertical="center" shrinkToFit="1"/>
      <protection locked="0"/>
    </xf>
    <xf numFmtId="40" fontId="48" fillId="0" borderId="18" xfId="48" applyNumberFormat="1" applyFont="1" applyFill="1" applyBorder="1" applyAlignment="1">
      <alignment horizontal="center" vertical="center" shrinkToFit="1"/>
    </xf>
    <xf numFmtId="40" fontId="48" fillId="0" borderId="13" xfId="48" applyNumberFormat="1" applyFont="1" applyFill="1" applyBorder="1" applyAlignment="1">
      <alignment horizontal="center" vertical="center" shrinkToFit="1"/>
    </xf>
    <xf numFmtId="0" fontId="0"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40" fontId="48" fillId="0" borderId="18" xfId="48" applyNumberFormat="1" applyFont="1" applyFill="1" applyBorder="1" applyAlignment="1">
      <alignment vertical="center" shrinkToFit="1"/>
    </xf>
    <xf numFmtId="40" fontId="48" fillId="0" borderId="13" xfId="48" applyNumberFormat="1" applyFont="1" applyFill="1" applyBorder="1" applyAlignment="1">
      <alignment vertical="center" shrinkToFit="1"/>
    </xf>
    <xf numFmtId="40" fontId="48" fillId="0" borderId="18" xfId="48" applyNumberFormat="1" applyFont="1" applyFill="1" applyBorder="1" applyAlignment="1">
      <alignment horizontal="right" vertical="center" shrinkToFit="1"/>
    </xf>
    <xf numFmtId="40" fontId="48" fillId="0" borderId="13" xfId="48" applyNumberFormat="1" applyFont="1" applyFill="1" applyBorder="1" applyAlignment="1">
      <alignment horizontal="right" vertical="center" shrinkToFit="1"/>
    </xf>
    <xf numFmtId="0" fontId="48" fillId="0" borderId="18" xfId="0" applyFont="1" applyFill="1" applyBorder="1" applyAlignment="1">
      <alignment horizontal="center" vertical="center" shrinkToFit="1"/>
    </xf>
    <xf numFmtId="0" fontId="48" fillId="0" borderId="13" xfId="0" applyFont="1" applyFill="1" applyBorder="1" applyAlignment="1">
      <alignment horizontal="center" vertical="center" shrinkToFit="1"/>
    </xf>
    <xf numFmtId="0" fontId="0" fillId="0" borderId="18" xfId="0" applyFill="1" applyBorder="1" applyAlignment="1">
      <alignment horizontal="center" vertical="center"/>
    </xf>
    <xf numFmtId="0" fontId="0" fillId="0" borderId="13" xfId="0" applyFill="1" applyBorder="1" applyAlignment="1">
      <alignment horizontal="center" vertical="center"/>
    </xf>
    <xf numFmtId="0" fontId="52" fillId="0" borderId="18" xfId="0" applyFont="1" applyFill="1" applyBorder="1" applyAlignment="1">
      <alignment horizontal="left" vertical="center" wrapText="1" shrinkToFit="1"/>
    </xf>
    <xf numFmtId="0" fontId="52" fillId="0" borderId="13" xfId="0" applyFont="1" applyFill="1" applyBorder="1" applyAlignment="1">
      <alignment horizontal="left" vertical="center" wrapText="1" shrinkToFit="1"/>
    </xf>
    <xf numFmtId="40" fontId="48" fillId="0" borderId="19" xfId="48" applyNumberFormat="1" applyFont="1" applyFill="1" applyBorder="1" applyAlignment="1">
      <alignment vertical="center" shrinkToFit="1"/>
    </xf>
    <xf numFmtId="40" fontId="48" fillId="0" borderId="19" xfId="48" applyNumberFormat="1" applyFont="1" applyFill="1" applyBorder="1" applyAlignment="1">
      <alignment horizontal="right" vertical="center" shrinkToFit="1"/>
    </xf>
    <xf numFmtId="0" fontId="48" fillId="0" borderId="19" xfId="0" applyFont="1" applyFill="1" applyBorder="1" applyAlignment="1">
      <alignment horizontal="center" vertical="center" shrinkToFit="1"/>
    </xf>
    <xf numFmtId="0" fontId="48" fillId="0" borderId="19" xfId="0" applyFont="1" applyFill="1" applyBorder="1" applyAlignment="1">
      <alignment horizontal="left" vertical="center" shrinkToFit="1"/>
    </xf>
    <xf numFmtId="38" fontId="48" fillId="0" borderId="18" xfId="48" applyFont="1" applyFill="1" applyBorder="1" applyAlignment="1">
      <alignment horizontal="right" vertical="center" shrinkToFit="1"/>
    </xf>
    <xf numFmtId="38" fontId="48" fillId="0" borderId="19" xfId="48" applyFont="1" applyFill="1" applyBorder="1" applyAlignment="1">
      <alignment horizontal="right" vertical="center" shrinkToFit="1"/>
    </xf>
    <xf numFmtId="38" fontId="48" fillId="0" borderId="13" xfId="48" applyFont="1" applyFill="1" applyBorder="1" applyAlignment="1">
      <alignment horizontal="right" vertical="center" shrinkToFit="1"/>
    </xf>
    <xf numFmtId="40" fontId="48" fillId="3" borderId="19" xfId="48" applyNumberFormat="1" applyFont="1" applyFill="1" applyBorder="1" applyAlignment="1" applyProtection="1">
      <alignment horizontal="center" vertical="center" shrinkToFit="1"/>
      <protection locked="0"/>
    </xf>
    <xf numFmtId="40" fontId="48" fillId="0" borderId="19" xfId="48" applyNumberFormat="1" applyFont="1" applyFill="1" applyBorder="1" applyAlignment="1">
      <alignment horizontal="center" vertical="center" shrinkToFit="1"/>
    </xf>
    <xf numFmtId="0" fontId="0" fillId="0" borderId="19" xfId="0" applyFill="1" applyBorder="1" applyAlignment="1">
      <alignment horizontal="center" vertical="center"/>
    </xf>
    <xf numFmtId="38" fontId="54" fillId="0" borderId="25" xfId="0" applyNumberFormat="1" applyFont="1" applyBorder="1" applyAlignment="1">
      <alignment horizontal="left" vertical="center" shrinkToFit="1"/>
    </xf>
    <xf numFmtId="38" fontId="52" fillId="0" borderId="0" xfId="48" applyFont="1" applyFill="1" applyBorder="1" applyAlignment="1">
      <alignment horizontal="right" vertical="center" shrinkToFit="1"/>
    </xf>
    <xf numFmtId="0" fontId="47" fillId="0" borderId="0" xfId="0" applyFont="1" applyFill="1" applyBorder="1" applyAlignment="1">
      <alignment horizontal="left" vertical="center" wrapText="1"/>
    </xf>
    <xf numFmtId="38" fontId="52" fillId="0" borderId="26" xfId="48" applyFont="1" applyFill="1" applyBorder="1" applyAlignment="1">
      <alignment horizontal="right" vertical="center" shrinkToFit="1"/>
    </xf>
    <xf numFmtId="38" fontId="58" fillId="33" borderId="27" xfId="48" applyFont="1" applyFill="1" applyBorder="1" applyAlignment="1">
      <alignment horizontal="right" vertical="center" shrinkToFit="1"/>
    </xf>
    <xf numFmtId="38" fontId="58" fillId="33" borderId="28" xfId="48" applyFont="1" applyFill="1" applyBorder="1" applyAlignment="1">
      <alignment horizontal="right" vertical="center" shrinkToFit="1"/>
    </xf>
    <xf numFmtId="0" fontId="52" fillId="0" borderId="21" xfId="0" applyFont="1" applyFill="1" applyBorder="1" applyAlignment="1">
      <alignment horizontal="left" vertical="center" wrapText="1"/>
    </xf>
    <xf numFmtId="0" fontId="52" fillId="0" borderId="2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X121"/>
  <sheetViews>
    <sheetView tabSelected="1" zoomScalePageLayoutView="0" workbookViewId="0" topLeftCell="A1">
      <selection activeCell="J99" sqref="J99"/>
    </sheetView>
  </sheetViews>
  <sheetFormatPr defaultColWidth="9.140625" defaultRowHeight="15"/>
  <cols>
    <col min="1" max="1" width="4.00390625" style="8" customWidth="1"/>
    <col min="2" max="2" width="24.421875" style="8" customWidth="1"/>
    <col min="3" max="3" width="9.421875" style="9" customWidth="1"/>
    <col min="4" max="4" width="21.8515625" style="9" customWidth="1"/>
    <col min="5" max="5" width="8.7109375" style="9" customWidth="1"/>
    <col min="6" max="6" width="6.421875" style="9" customWidth="1"/>
    <col min="7" max="7" width="20.7109375" style="9" customWidth="1"/>
    <col min="8" max="9" width="10.7109375" style="9" customWidth="1"/>
    <col min="10" max="10" width="23.7109375" style="9" customWidth="1"/>
    <col min="11" max="11" width="10.28125" style="9" customWidth="1"/>
    <col min="12" max="12" width="15.8515625" style="9" customWidth="1"/>
    <col min="13" max="13" width="20.421875" style="9" customWidth="1"/>
    <col min="14" max="14" width="4.140625" style="1" customWidth="1"/>
    <col min="15" max="15" width="5.421875" style="1" customWidth="1"/>
    <col min="16" max="16" width="24.57421875" style="1" customWidth="1"/>
    <col min="17" max="31" width="5.421875" style="1" customWidth="1"/>
    <col min="32" max="16384" width="9.00390625" style="1" customWidth="1"/>
  </cols>
  <sheetData>
    <row r="1" spans="1:14" s="3" customFormat="1" ht="15.75" customHeight="1">
      <c r="A1" s="16" t="s">
        <v>37</v>
      </c>
      <c r="B1" s="17"/>
      <c r="C1" s="18"/>
      <c r="D1" s="18"/>
      <c r="E1" s="18"/>
      <c r="F1" s="18"/>
      <c r="G1" s="18"/>
      <c r="H1" s="18"/>
      <c r="I1" s="18"/>
      <c r="J1" s="18"/>
      <c r="K1" s="18"/>
      <c r="L1" s="18"/>
      <c r="M1" s="52" t="s">
        <v>38</v>
      </c>
      <c r="N1" s="53"/>
    </row>
    <row r="2" spans="1:16" s="3" customFormat="1" ht="15.75" customHeight="1">
      <c r="A2" s="16" t="s">
        <v>97</v>
      </c>
      <c r="B2" s="19"/>
      <c r="C2" s="19"/>
      <c r="D2" s="19"/>
      <c r="E2" s="19"/>
      <c r="F2" s="19"/>
      <c r="G2" s="19"/>
      <c r="H2" s="20" t="s">
        <v>39</v>
      </c>
      <c r="I2" s="20"/>
      <c r="J2" s="51"/>
      <c r="K2" s="51"/>
      <c r="L2" s="51"/>
      <c r="M2" s="18"/>
      <c r="N2" s="5"/>
      <c r="P2" s="46" t="s">
        <v>93</v>
      </c>
    </row>
    <row r="3" spans="1:16" s="3" customFormat="1" ht="15.75" customHeight="1">
      <c r="A3" s="16" t="s">
        <v>98</v>
      </c>
      <c r="B3" s="17"/>
      <c r="C3" s="18"/>
      <c r="D3" s="18"/>
      <c r="E3" s="18"/>
      <c r="F3" s="18"/>
      <c r="G3" s="18"/>
      <c r="H3" s="20" t="s">
        <v>40</v>
      </c>
      <c r="I3" s="20"/>
      <c r="J3" s="51"/>
      <c r="K3" s="51"/>
      <c r="L3" s="51"/>
      <c r="M3" s="18"/>
      <c r="N3" s="5"/>
      <c r="P3" s="46" t="s">
        <v>92</v>
      </c>
    </row>
    <row r="4" spans="1:14" s="3" customFormat="1" ht="16.5" customHeight="1">
      <c r="A4" s="19"/>
      <c r="B4" s="17"/>
      <c r="C4" s="18"/>
      <c r="D4" s="18"/>
      <c r="E4" s="18"/>
      <c r="F4" s="18"/>
      <c r="G4" s="18"/>
      <c r="H4" s="54" t="s">
        <v>41</v>
      </c>
      <c r="I4" s="54"/>
      <c r="J4" s="51"/>
      <c r="K4" s="51"/>
      <c r="L4" s="51"/>
      <c r="M4" s="21" t="s">
        <v>42</v>
      </c>
      <c r="N4" s="5"/>
    </row>
    <row r="5" spans="1:24" ht="6.75" customHeight="1">
      <c r="A5" s="10"/>
      <c r="N5" s="11"/>
      <c r="O5" s="11"/>
      <c r="P5" s="11"/>
      <c r="Q5" s="11"/>
      <c r="R5" s="11"/>
      <c r="S5" s="11"/>
      <c r="T5" s="11"/>
      <c r="U5" s="11"/>
      <c r="V5" s="11"/>
      <c r="W5" s="11"/>
      <c r="X5" s="11"/>
    </row>
    <row r="6" spans="1:13" s="5" customFormat="1" ht="14.25" customHeight="1">
      <c r="A6" s="55" t="s">
        <v>35</v>
      </c>
      <c r="B6" s="58" t="s">
        <v>43</v>
      </c>
      <c r="C6" s="61" t="s">
        <v>33</v>
      </c>
      <c r="D6" s="62"/>
      <c r="E6" s="62"/>
      <c r="F6" s="62"/>
      <c r="G6" s="63"/>
      <c r="H6" s="61" t="s">
        <v>44</v>
      </c>
      <c r="I6" s="62"/>
      <c r="J6" s="62"/>
      <c r="K6" s="62"/>
      <c r="L6" s="63"/>
      <c r="M6" s="64" t="s">
        <v>45</v>
      </c>
    </row>
    <row r="7" spans="1:13" s="5" customFormat="1" ht="12.75" customHeight="1">
      <c r="A7" s="56"/>
      <c r="B7" s="59"/>
      <c r="C7" s="67" t="s">
        <v>46</v>
      </c>
      <c r="D7" s="62" t="s">
        <v>47</v>
      </c>
      <c r="E7" s="62"/>
      <c r="F7" s="64" t="s">
        <v>36</v>
      </c>
      <c r="G7" s="70" t="s">
        <v>48</v>
      </c>
      <c r="H7" s="72" t="s">
        <v>49</v>
      </c>
      <c r="I7" s="70"/>
      <c r="J7" s="62" t="s">
        <v>47</v>
      </c>
      <c r="K7" s="62"/>
      <c r="L7" s="67" t="s">
        <v>50</v>
      </c>
      <c r="M7" s="65"/>
    </row>
    <row r="8" spans="1:24" s="2" customFormat="1" ht="36" customHeight="1">
      <c r="A8" s="56"/>
      <c r="B8" s="59"/>
      <c r="C8" s="68"/>
      <c r="D8" s="22" t="s">
        <v>95</v>
      </c>
      <c r="E8" s="48" t="s">
        <v>51</v>
      </c>
      <c r="F8" s="69"/>
      <c r="G8" s="71"/>
      <c r="H8" s="73"/>
      <c r="I8" s="71"/>
      <c r="J8" s="23" t="s">
        <v>94</v>
      </c>
      <c r="K8" s="48" t="s">
        <v>51</v>
      </c>
      <c r="L8" s="68"/>
      <c r="M8" s="66"/>
      <c r="N8" s="12"/>
      <c r="O8" s="12"/>
      <c r="P8" s="12"/>
      <c r="Q8" s="12"/>
      <c r="R8" s="12"/>
      <c r="S8" s="12"/>
      <c r="T8" s="12"/>
      <c r="U8" s="12"/>
      <c r="V8" s="12"/>
      <c r="W8" s="12"/>
      <c r="X8" s="12"/>
    </row>
    <row r="9" spans="1:13" s="12" customFormat="1" ht="13.5" customHeight="1">
      <c r="A9" s="57"/>
      <c r="B9" s="60"/>
      <c r="C9" s="24" t="s">
        <v>52</v>
      </c>
      <c r="D9" s="23" t="s">
        <v>53</v>
      </c>
      <c r="E9" s="24" t="s">
        <v>54</v>
      </c>
      <c r="F9" s="25" t="s">
        <v>55</v>
      </c>
      <c r="G9" s="24" t="s">
        <v>56</v>
      </c>
      <c r="H9" s="74" t="s">
        <v>57</v>
      </c>
      <c r="I9" s="75"/>
      <c r="J9" s="23" t="s">
        <v>58</v>
      </c>
      <c r="K9" s="24" t="s">
        <v>59</v>
      </c>
      <c r="L9" s="24" t="s">
        <v>60</v>
      </c>
      <c r="M9" s="24" t="s">
        <v>61</v>
      </c>
    </row>
    <row r="10" spans="1:13" s="12" customFormat="1" ht="14.25" customHeight="1">
      <c r="A10" s="76">
        <v>1</v>
      </c>
      <c r="B10" s="78" t="s">
        <v>91</v>
      </c>
      <c r="C10" s="80">
        <v>542</v>
      </c>
      <c r="D10" s="82"/>
      <c r="E10" s="84">
        <f>ROUNDDOWN(D10*10/110,2)</f>
        <v>0</v>
      </c>
      <c r="F10" s="86">
        <v>100</v>
      </c>
      <c r="G10" s="88">
        <f>ROUNDDOWN(C10*D10*((185-F10)/100),2)*12</f>
        <v>0</v>
      </c>
      <c r="H10" s="26" t="s">
        <v>34</v>
      </c>
      <c r="I10" s="27">
        <v>380592</v>
      </c>
      <c r="J10" s="49"/>
      <c r="K10" s="28">
        <f aca="true" t="shared" si="0" ref="K10:K41">ROUNDDOWN(J10*10/110,2)</f>
        <v>0</v>
      </c>
      <c r="L10" s="29">
        <f>ROUNDDOWN(I10*J10,2)</f>
        <v>0</v>
      </c>
      <c r="M10" s="90">
        <f>SUM(G10,L10:L11)</f>
        <v>0</v>
      </c>
    </row>
    <row r="11" spans="1:13" s="12" customFormat="1" ht="14.25" customHeight="1">
      <c r="A11" s="77"/>
      <c r="B11" s="79"/>
      <c r="C11" s="81"/>
      <c r="D11" s="83"/>
      <c r="E11" s="85"/>
      <c r="F11" s="87"/>
      <c r="G11" s="89"/>
      <c r="H11" s="30" t="s">
        <v>62</v>
      </c>
      <c r="I11" s="27">
        <v>816081</v>
      </c>
      <c r="J11" s="50"/>
      <c r="K11" s="28">
        <f t="shared" si="0"/>
        <v>0</v>
      </c>
      <c r="L11" s="29">
        <f>ROUNDDOWN(I11*J11,2)</f>
        <v>0</v>
      </c>
      <c r="M11" s="91"/>
    </row>
    <row r="12" spans="1:24" ht="14.25" customHeight="1">
      <c r="A12" s="92">
        <v>2</v>
      </c>
      <c r="B12" s="78" t="s">
        <v>86</v>
      </c>
      <c r="C12" s="80">
        <v>25</v>
      </c>
      <c r="D12" s="82"/>
      <c r="E12" s="84">
        <f>ROUNDDOWN(D12*10/110,2)</f>
        <v>0</v>
      </c>
      <c r="F12" s="94">
        <v>100</v>
      </c>
      <c r="G12" s="88">
        <f>ROUNDDOWN(C12*D12*((185-F12)/100),2)*12</f>
        <v>0</v>
      </c>
      <c r="H12" s="26" t="s">
        <v>34</v>
      </c>
      <c r="I12" s="27">
        <v>5105</v>
      </c>
      <c r="J12" s="49"/>
      <c r="K12" s="28">
        <f t="shared" si="0"/>
        <v>0</v>
      </c>
      <c r="L12" s="29">
        <f>ROUNDDOWN(I12*J12,2)</f>
        <v>0</v>
      </c>
      <c r="M12" s="90">
        <f>SUM(G12,L12:L13)</f>
        <v>0</v>
      </c>
      <c r="N12" s="13"/>
      <c r="O12" s="4"/>
      <c r="P12" s="4"/>
      <c r="Q12" s="4"/>
      <c r="R12" s="4"/>
      <c r="S12" s="4"/>
      <c r="T12" s="4"/>
      <c r="U12" s="4"/>
      <c r="V12" s="4"/>
      <c r="W12" s="4"/>
      <c r="X12" s="4"/>
    </row>
    <row r="13" spans="1:24" ht="14.25" customHeight="1">
      <c r="A13" s="93"/>
      <c r="B13" s="79"/>
      <c r="C13" s="81"/>
      <c r="D13" s="83"/>
      <c r="E13" s="85"/>
      <c r="F13" s="95"/>
      <c r="G13" s="89"/>
      <c r="H13" s="30" t="s">
        <v>62</v>
      </c>
      <c r="I13" s="27">
        <v>12525</v>
      </c>
      <c r="J13" s="50"/>
      <c r="K13" s="28">
        <f t="shared" si="0"/>
        <v>0</v>
      </c>
      <c r="L13" s="29">
        <f aca="true" t="shared" si="1" ref="L13:L57">ROUNDDOWN(I13*J13,2)</f>
        <v>0</v>
      </c>
      <c r="M13" s="91"/>
      <c r="N13" s="13"/>
      <c r="O13" s="4"/>
      <c r="P13" s="4"/>
      <c r="Q13" s="4"/>
      <c r="R13" s="4"/>
      <c r="S13" s="4"/>
      <c r="T13" s="4"/>
      <c r="U13" s="4"/>
      <c r="V13" s="4"/>
      <c r="W13" s="4"/>
      <c r="X13" s="4"/>
    </row>
    <row r="14" spans="1:24" ht="14.25" customHeight="1">
      <c r="A14" s="92">
        <v>3</v>
      </c>
      <c r="B14" s="78" t="s">
        <v>87</v>
      </c>
      <c r="C14" s="80">
        <v>59</v>
      </c>
      <c r="D14" s="82"/>
      <c r="E14" s="84">
        <f>ROUNDDOWN(D14*10/110,2)</f>
        <v>0</v>
      </c>
      <c r="F14" s="94">
        <v>100</v>
      </c>
      <c r="G14" s="88">
        <f>ROUNDDOWN(C14*D14*((185-F14)/100),2)*12</f>
        <v>0</v>
      </c>
      <c r="H14" s="26" t="s">
        <v>34</v>
      </c>
      <c r="I14" s="27">
        <v>4916</v>
      </c>
      <c r="J14" s="49"/>
      <c r="K14" s="28">
        <f t="shared" si="0"/>
        <v>0</v>
      </c>
      <c r="L14" s="29">
        <f t="shared" si="1"/>
        <v>0</v>
      </c>
      <c r="M14" s="90">
        <f>SUM(G14,L14:L15)</f>
        <v>0</v>
      </c>
      <c r="N14" s="4"/>
      <c r="O14" s="4"/>
      <c r="P14" s="4"/>
      <c r="Q14" s="4"/>
      <c r="R14" s="4"/>
      <c r="S14" s="4"/>
      <c r="T14" s="13"/>
      <c r="U14" s="4"/>
      <c r="V14" s="4"/>
      <c r="W14" s="4"/>
      <c r="X14" s="4"/>
    </row>
    <row r="15" spans="1:24" ht="14.25" customHeight="1">
      <c r="A15" s="93"/>
      <c r="B15" s="79"/>
      <c r="C15" s="81"/>
      <c r="D15" s="83"/>
      <c r="E15" s="85"/>
      <c r="F15" s="95"/>
      <c r="G15" s="89"/>
      <c r="H15" s="30" t="s">
        <v>62</v>
      </c>
      <c r="I15" s="27">
        <v>14962</v>
      </c>
      <c r="J15" s="50"/>
      <c r="K15" s="28">
        <f t="shared" si="0"/>
        <v>0</v>
      </c>
      <c r="L15" s="29">
        <f t="shared" si="1"/>
        <v>0</v>
      </c>
      <c r="M15" s="91"/>
      <c r="N15" s="4"/>
      <c r="O15" s="4"/>
      <c r="P15" s="4"/>
      <c r="Q15" s="4"/>
      <c r="R15" s="4"/>
      <c r="S15" s="4"/>
      <c r="T15" s="13"/>
      <c r="U15" s="4"/>
      <c r="V15" s="4"/>
      <c r="W15" s="4"/>
      <c r="X15" s="4"/>
    </row>
    <row r="16" spans="1:24" ht="14.25" customHeight="1">
      <c r="A16" s="92">
        <v>4</v>
      </c>
      <c r="B16" s="78" t="s">
        <v>88</v>
      </c>
      <c r="C16" s="80">
        <v>47</v>
      </c>
      <c r="D16" s="82"/>
      <c r="E16" s="84">
        <f>ROUNDDOWN(D16*10/110,2)</f>
        <v>0</v>
      </c>
      <c r="F16" s="94">
        <v>100</v>
      </c>
      <c r="G16" s="88">
        <f>ROUNDDOWN(C16*D16*((185-F16)/100),2)*12</f>
        <v>0</v>
      </c>
      <c r="H16" s="26" t="s">
        <v>34</v>
      </c>
      <c r="I16" s="27">
        <v>12602</v>
      </c>
      <c r="J16" s="49"/>
      <c r="K16" s="28">
        <f t="shared" si="0"/>
        <v>0</v>
      </c>
      <c r="L16" s="29">
        <f t="shared" si="1"/>
        <v>0</v>
      </c>
      <c r="M16" s="90">
        <f>SUM(G16,L16:L17)</f>
        <v>0</v>
      </c>
      <c r="N16" s="13"/>
      <c r="O16" s="4"/>
      <c r="P16" s="4"/>
      <c r="Q16" s="4"/>
      <c r="R16" s="4"/>
      <c r="S16" s="4"/>
      <c r="T16" s="4"/>
      <c r="U16" s="4"/>
      <c r="V16" s="4"/>
      <c r="W16" s="4"/>
      <c r="X16" s="4"/>
    </row>
    <row r="17" spans="1:24" ht="14.25" customHeight="1">
      <c r="A17" s="93"/>
      <c r="B17" s="79"/>
      <c r="C17" s="81"/>
      <c r="D17" s="83"/>
      <c r="E17" s="85"/>
      <c r="F17" s="95"/>
      <c r="G17" s="89"/>
      <c r="H17" s="30" t="s">
        <v>62</v>
      </c>
      <c r="I17" s="27">
        <v>26654</v>
      </c>
      <c r="J17" s="50"/>
      <c r="K17" s="28">
        <f t="shared" si="0"/>
        <v>0</v>
      </c>
      <c r="L17" s="29">
        <f t="shared" si="1"/>
        <v>0</v>
      </c>
      <c r="M17" s="91"/>
      <c r="N17" s="13"/>
      <c r="O17" s="4"/>
      <c r="P17" s="4"/>
      <c r="Q17" s="4"/>
      <c r="R17" s="4"/>
      <c r="S17" s="4"/>
      <c r="T17" s="4"/>
      <c r="U17" s="4"/>
      <c r="V17" s="4"/>
      <c r="W17" s="4"/>
      <c r="X17" s="4"/>
    </row>
    <row r="18" spans="1:24" ht="14.25" customHeight="1">
      <c r="A18" s="92">
        <v>5</v>
      </c>
      <c r="B18" s="78" t="s">
        <v>3</v>
      </c>
      <c r="C18" s="80">
        <v>37</v>
      </c>
      <c r="D18" s="82"/>
      <c r="E18" s="84">
        <f>ROUNDDOWN(D18*10/110,2)</f>
        <v>0</v>
      </c>
      <c r="F18" s="94">
        <v>100</v>
      </c>
      <c r="G18" s="88">
        <f>ROUNDDOWN(C18*D18*((185-F18)/100),2)*12</f>
        <v>0</v>
      </c>
      <c r="H18" s="26" t="s">
        <v>34</v>
      </c>
      <c r="I18" s="27">
        <v>8050</v>
      </c>
      <c r="J18" s="49"/>
      <c r="K18" s="28">
        <f t="shared" si="0"/>
        <v>0</v>
      </c>
      <c r="L18" s="29">
        <f t="shared" si="1"/>
        <v>0</v>
      </c>
      <c r="M18" s="90">
        <f>SUM(G18,L18:L19)</f>
        <v>0</v>
      </c>
      <c r="N18" s="4"/>
      <c r="O18" s="4"/>
      <c r="P18" s="4"/>
      <c r="Q18" s="4"/>
      <c r="R18" s="4"/>
      <c r="S18" s="4"/>
      <c r="T18" s="4"/>
      <c r="U18" s="4"/>
      <c r="V18" s="4"/>
      <c r="W18" s="4"/>
      <c r="X18" s="4"/>
    </row>
    <row r="19" spans="1:24" ht="14.25" customHeight="1">
      <c r="A19" s="93"/>
      <c r="B19" s="79"/>
      <c r="C19" s="81"/>
      <c r="D19" s="83"/>
      <c r="E19" s="85"/>
      <c r="F19" s="95"/>
      <c r="G19" s="89"/>
      <c r="H19" s="30" t="s">
        <v>62</v>
      </c>
      <c r="I19" s="27">
        <v>21867</v>
      </c>
      <c r="J19" s="50"/>
      <c r="K19" s="28">
        <f t="shared" si="0"/>
        <v>0</v>
      </c>
      <c r="L19" s="29">
        <f t="shared" si="1"/>
        <v>0</v>
      </c>
      <c r="M19" s="91"/>
      <c r="N19" s="4"/>
      <c r="O19" s="4"/>
      <c r="P19" s="4"/>
      <c r="Q19" s="4"/>
      <c r="R19" s="4"/>
      <c r="S19" s="4"/>
      <c r="T19" s="4"/>
      <c r="U19" s="4"/>
      <c r="V19" s="4"/>
      <c r="W19" s="4"/>
      <c r="X19" s="4"/>
    </row>
    <row r="20" spans="1:24" ht="14.25" customHeight="1">
      <c r="A20" s="92">
        <v>6</v>
      </c>
      <c r="B20" s="78" t="s">
        <v>4</v>
      </c>
      <c r="C20" s="80">
        <v>55</v>
      </c>
      <c r="D20" s="82"/>
      <c r="E20" s="84">
        <f>ROUNDDOWN(D20*10/110,2)</f>
        <v>0</v>
      </c>
      <c r="F20" s="94">
        <v>100</v>
      </c>
      <c r="G20" s="88">
        <f>ROUNDDOWN(C20*D20*((185-F20)/100),2)*12</f>
        <v>0</v>
      </c>
      <c r="H20" s="26" t="s">
        <v>34</v>
      </c>
      <c r="I20" s="27">
        <v>25357</v>
      </c>
      <c r="J20" s="49"/>
      <c r="K20" s="28">
        <f t="shared" si="0"/>
        <v>0</v>
      </c>
      <c r="L20" s="29">
        <f t="shared" si="1"/>
        <v>0</v>
      </c>
      <c r="M20" s="90">
        <f>SUM(G20,L20:L21)</f>
        <v>0</v>
      </c>
      <c r="N20" s="4"/>
      <c r="O20" s="4"/>
      <c r="P20" s="4"/>
      <c r="Q20" s="4"/>
      <c r="R20" s="4"/>
      <c r="S20" s="4"/>
      <c r="T20" s="4"/>
      <c r="U20" s="13"/>
      <c r="V20" s="4"/>
      <c r="W20" s="4"/>
      <c r="X20" s="4"/>
    </row>
    <row r="21" spans="1:24" ht="14.25" customHeight="1">
      <c r="A21" s="93"/>
      <c r="B21" s="79"/>
      <c r="C21" s="81"/>
      <c r="D21" s="83"/>
      <c r="E21" s="85"/>
      <c r="F21" s="95"/>
      <c r="G21" s="89"/>
      <c r="H21" s="30" t="s">
        <v>62</v>
      </c>
      <c r="I21" s="27">
        <v>71640</v>
      </c>
      <c r="J21" s="50"/>
      <c r="K21" s="28">
        <f t="shared" si="0"/>
        <v>0</v>
      </c>
      <c r="L21" s="29">
        <f t="shared" si="1"/>
        <v>0</v>
      </c>
      <c r="M21" s="91"/>
      <c r="N21" s="4"/>
      <c r="O21" s="4"/>
      <c r="P21" s="4"/>
      <c r="Q21" s="4"/>
      <c r="R21" s="4"/>
      <c r="S21" s="4"/>
      <c r="T21" s="4"/>
      <c r="U21" s="13"/>
      <c r="V21" s="4"/>
      <c r="W21" s="4"/>
      <c r="X21" s="4"/>
    </row>
    <row r="22" spans="1:24" ht="14.25" customHeight="1">
      <c r="A22" s="92">
        <v>7</v>
      </c>
      <c r="B22" s="78" t="s">
        <v>5</v>
      </c>
      <c r="C22" s="80">
        <v>99</v>
      </c>
      <c r="D22" s="82"/>
      <c r="E22" s="84">
        <f>ROUNDDOWN(D22*10/110,2)</f>
        <v>0</v>
      </c>
      <c r="F22" s="94">
        <v>100</v>
      </c>
      <c r="G22" s="88">
        <f>ROUNDDOWN(C22*D22*((185-F22)/100),2)*12</f>
        <v>0</v>
      </c>
      <c r="H22" s="26" t="s">
        <v>34</v>
      </c>
      <c r="I22" s="27">
        <v>20663</v>
      </c>
      <c r="J22" s="49"/>
      <c r="K22" s="28">
        <f t="shared" si="0"/>
        <v>0</v>
      </c>
      <c r="L22" s="29">
        <f t="shared" si="1"/>
        <v>0</v>
      </c>
      <c r="M22" s="90">
        <f>SUM(G22,L22:L23)</f>
        <v>0</v>
      </c>
      <c r="N22" s="4"/>
      <c r="O22" s="4"/>
      <c r="P22" s="4"/>
      <c r="Q22" s="4"/>
      <c r="R22" s="4"/>
      <c r="S22" s="4"/>
      <c r="T22" s="13"/>
      <c r="U22" s="4"/>
      <c r="V22" s="4"/>
      <c r="W22" s="4"/>
      <c r="X22" s="4"/>
    </row>
    <row r="23" spans="1:24" ht="14.25" customHeight="1">
      <c r="A23" s="93"/>
      <c r="B23" s="79"/>
      <c r="C23" s="81"/>
      <c r="D23" s="83"/>
      <c r="E23" s="85"/>
      <c r="F23" s="95"/>
      <c r="G23" s="89"/>
      <c r="H23" s="30" t="s">
        <v>62</v>
      </c>
      <c r="I23" s="27">
        <v>39148</v>
      </c>
      <c r="J23" s="50"/>
      <c r="K23" s="28">
        <f t="shared" si="0"/>
        <v>0</v>
      </c>
      <c r="L23" s="29">
        <f t="shared" si="1"/>
        <v>0</v>
      </c>
      <c r="M23" s="91"/>
      <c r="N23" s="4"/>
      <c r="O23" s="4"/>
      <c r="P23" s="4"/>
      <c r="Q23" s="4"/>
      <c r="R23" s="4"/>
      <c r="S23" s="4"/>
      <c r="T23" s="13"/>
      <c r="U23" s="4"/>
      <c r="V23" s="4"/>
      <c r="W23" s="4"/>
      <c r="X23" s="4"/>
    </row>
    <row r="24" spans="1:24" ht="14.25" customHeight="1">
      <c r="A24" s="92">
        <v>8</v>
      </c>
      <c r="B24" s="78" t="s">
        <v>63</v>
      </c>
      <c r="C24" s="80">
        <v>65</v>
      </c>
      <c r="D24" s="82"/>
      <c r="E24" s="84">
        <f>ROUNDDOWN(D24*10/110,2)</f>
        <v>0</v>
      </c>
      <c r="F24" s="94">
        <v>100</v>
      </c>
      <c r="G24" s="88">
        <f>ROUNDDOWN(C24*D24*((185-F24)/100),2)*12</f>
        <v>0</v>
      </c>
      <c r="H24" s="26" t="s">
        <v>34</v>
      </c>
      <c r="I24" s="27">
        <v>16150</v>
      </c>
      <c r="J24" s="49"/>
      <c r="K24" s="28">
        <f t="shared" si="0"/>
        <v>0</v>
      </c>
      <c r="L24" s="29">
        <f t="shared" si="1"/>
        <v>0</v>
      </c>
      <c r="M24" s="90">
        <f>SUM(G24,L24:L25)</f>
        <v>0</v>
      </c>
      <c r="N24" s="4"/>
      <c r="O24" s="4"/>
      <c r="P24" s="4"/>
      <c r="Q24" s="4"/>
      <c r="R24" s="4"/>
      <c r="S24" s="4"/>
      <c r="T24" s="4"/>
      <c r="U24" s="4"/>
      <c r="V24" s="4"/>
      <c r="W24" s="4"/>
      <c r="X24" s="4"/>
    </row>
    <row r="25" spans="1:24" ht="14.25" customHeight="1">
      <c r="A25" s="93"/>
      <c r="B25" s="79"/>
      <c r="C25" s="81"/>
      <c r="D25" s="83"/>
      <c r="E25" s="85"/>
      <c r="F25" s="95"/>
      <c r="G25" s="89"/>
      <c r="H25" s="30" t="s">
        <v>62</v>
      </c>
      <c r="I25" s="27">
        <v>47363</v>
      </c>
      <c r="J25" s="50"/>
      <c r="K25" s="28">
        <f t="shared" si="0"/>
        <v>0</v>
      </c>
      <c r="L25" s="29">
        <f t="shared" si="1"/>
        <v>0</v>
      </c>
      <c r="M25" s="91"/>
      <c r="N25" s="4"/>
      <c r="O25" s="4"/>
      <c r="P25" s="4"/>
      <c r="Q25" s="4"/>
      <c r="R25" s="4"/>
      <c r="S25" s="4"/>
      <c r="T25" s="4"/>
      <c r="U25" s="4"/>
      <c r="V25" s="4"/>
      <c r="W25" s="4"/>
      <c r="X25" s="4"/>
    </row>
    <row r="26" spans="1:24" ht="14.25" customHeight="1">
      <c r="A26" s="92">
        <v>9</v>
      </c>
      <c r="B26" s="78" t="s">
        <v>6</v>
      </c>
      <c r="C26" s="80">
        <v>73</v>
      </c>
      <c r="D26" s="82"/>
      <c r="E26" s="84">
        <f>ROUNDDOWN(D26*10/110,2)</f>
        <v>0</v>
      </c>
      <c r="F26" s="94">
        <v>100</v>
      </c>
      <c r="G26" s="88">
        <f>ROUNDDOWN(C26*D26*((185-F26)/100),2)*12</f>
        <v>0</v>
      </c>
      <c r="H26" s="26" t="s">
        <v>34</v>
      </c>
      <c r="I26" s="27">
        <v>15290</v>
      </c>
      <c r="J26" s="49"/>
      <c r="K26" s="28">
        <f t="shared" si="0"/>
        <v>0</v>
      </c>
      <c r="L26" s="29">
        <f t="shared" si="1"/>
        <v>0</v>
      </c>
      <c r="M26" s="90">
        <f>SUM(G26,L26:L27)</f>
        <v>0</v>
      </c>
      <c r="N26" s="4"/>
      <c r="O26" s="4"/>
      <c r="P26" s="4"/>
      <c r="Q26" s="4"/>
      <c r="R26" s="4"/>
      <c r="S26" s="4"/>
      <c r="T26" s="4"/>
      <c r="U26" s="4"/>
      <c r="V26" s="4"/>
      <c r="W26" s="4"/>
      <c r="X26" s="4"/>
    </row>
    <row r="27" spans="1:24" ht="14.25" customHeight="1">
      <c r="A27" s="93"/>
      <c r="B27" s="79"/>
      <c r="C27" s="81"/>
      <c r="D27" s="83"/>
      <c r="E27" s="85"/>
      <c r="F27" s="95"/>
      <c r="G27" s="89"/>
      <c r="H27" s="30" t="s">
        <v>62</v>
      </c>
      <c r="I27" s="27">
        <v>47761</v>
      </c>
      <c r="J27" s="50"/>
      <c r="K27" s="28">
        <f t="shared" si="0"/>
        <v>0</v>
      </c>
      <c r="L27" s="29">
        <f t="shared" si="1"/>
        <v>0</v>
      </c>
      <c r="M27" s="91"/>
      <c r="N27" s="4"/>
      <c r="O27" s="4"/>
      <c r="P27" s="4"/>
      <c r="Q27" s="4"/>
      <c r="R27" s="4"/>
      <c r="S27" s="4"/>
      <c r="T27" s="4"/>
      <c r="U27" s="4"/>
      <c r="V27" s="4"/>
      <c r="W27" s="4"/>
      <c r="X27" s="4"/>
    </row>
    <row r="28" spans="1:24" ht="14.25" customHeight="1">
      <c r="A28" s="92">
        <v>10</v>
      </c>
      <c r="B28" s="78" t="s">
        <v>2</v>
      </c>
      <c r="C28" s="80">
        <v>36</v>
      </c>
      <c r="D28" s="82"/>
      <c r="E28" s="84">
        <f>ROUNDDOWN(D28*10/110,2)</f>
        <v>0</v>
      </c>
      <c r="F28" s="94">
        <v>100</v>
      </c>
      <c r="G28" s="88">
        <f>ROUNDDOWN(C28*D28*((185-F28)/100),2)*12</f>
        <v>0</v>
      </c>
      <c r="H28" s="26" t="s">
        <v>34</v>
      </c>
      <c r="I28" s="27">
        <v>17748</v>
      </c>
      <c r="J28" s="49"/>
      <c r="K28" s="28">
        <f t="shared" si="0"/>
        <v>0</v>
      </c>
      <c r="L28" s="29">
        <f>ROUNDDOWN(I28*J28,2)</f>
        <v>0</v>
      </c>
      <c r="M28" s="90">
        <f>SUM(G28,L28:L29)</f>
        <v>0</v>
      </c>
      <c r="N28" s="4"/>
      <c r="O28" s="4"/>
      <c r="P28" s="4"/>
      <c r="Q28" s="4"/>
      <c r="R28" s="4"/>
      <c r="S28" s="4"/>
      <c r="T28" s="4"/>
      <c r="U28" s="4"/>
      <c r="V28" s="4"/>
      <c r="W28" s="4"/>
      <c r="X28" s="4"/>
    </row>
    <row r="29" spans="1:24" ht="14.25" customHeight="1">
      <c r="A29" s="93"/>
      <c r="B29" s="79"/>
      <c r="C29" s="81"/>
      <c r="D29" s="83"/>
      <c r="E29" s="85"/>
      <c r="F29" s="95"/>
      <c r="G29" s="89"/>
      <c r="H29" s="30" t="s">
        <v>62</v>
      </c>
      <c r="I29" s="27">
        <v>33474</v>
      </c>
      <c r="J29" s="50"/>
      <c r="K29" s="28">
        <f t="shared" si="0"/>
        <v>0</v>
      </c>
      <c r="L29" s="29">
        <f>ROUNDDOWN(I29*J29,2)</f>
        <v>0</v>
      </c>
      <c r="M29" s="91"/>
      <c r="N29" s="4"/>
      <c r="O29" s="4"/>
      <c r="P29" s="4"/>
      <c r="Q29" s="4"/>
      <c r="R29" s="4"/>
      <c r="S29" s="4"/>
      <c r="T29" s="4"/>
      <c r="U29" s="4"/>
      <c r="V29" s="4"/>
      <c r="W29" s="4"/>
      <c r="X29" s="4"/>
    </row>
    <row r="30" spans="1:24" ht="14.25" customHeight="1">
      <c r="A30" s="92">
        <v>11</v>
      </c>
      <c r="B30" s="78" t="s">
        <v>96</v>
      </c>
      <c r="C30" s="80">
        <v>54</v>
      </c>
      <c r="D30" s="82"/>
      <c r="E30" s="84">
        <f>ROUNDDOWN(D30*10/110,2)</f>
        <v>0</v>
      </c>
      <c r="F30" s="94">
        <v>100</v>
      </c>
      <c r="G30" s="88">
        <f>ROUNDDOWN(C30*D30*((185-F30)/100),2)*12</f>
        <v>0</v>
      </c>
      <c r="H30" s="26" t="s">
        <v>34</v>
      </c>
      <c r="I30" s="27">
        <v>21799</v>
      </c>
      <c r="J30" s="49"/>
      <c r="K30" s="28">
        <f t="shared" si="0"/>
        <v>0</v>
      </c>
      <c r="L30" s="29">
        <f>ROUNDDOWN(I30*J30,2)</f>
        <v>0</v>
      </c>
      <c r="M30" s="90">
        <f>SUM(G30,L30:L31)</f>
        <v>0</v>
      </c>
      <c r="N30" s="4"/>
      <c r="O30" s="4"/>
      <c r="P30" s="4"/>
      <c r="Q30" s="4"/>
      <c r="R30" s="4"/>
      <c r="S30" s="4"/>
      <c r="T30" s="4"/>
      <c r="U30" s="4"/>
      <c r="V30" s="4"/>
      <c r="W30" s="4"/>
      <c r="X30" s="4"/>
    </row>
    <row r="31" spans="1:24" ht="14.25" customHeight="1">
      <c r="A31" s="93"/>
      <c r="B31" s="79"/>
      <c r="C31" s="81"/>
      <c r="D31" s="83"/>
      <c r="E31" s="85"/>
      <c r="F31" s="95"/>
      <c r="G31" s="89"/>
      <c r="H31" s="30" t="s">
        <v>62</v>
      </c>
      <c r="I31" s="27">
        <v>49436</v>
      </c>
      <c r="J31" s="50"/>
      <c r="K31" s="28">
        <f t="shared" si="0"/>
        <v>0</v>
      </c>
      <c r="L31" s="29">
        <f>ROUNDDOWN(I31*J31,2)</f>
        <v>0</v>
      </c>
      <c r="M31" s="91"/>
      <c r="N31" s="4"/>
      <c r="O31" s="4"/>
      <c r="P31" s="4"/>
      <c r="Q31" s="4"/>
      <c r="R31" s="4"/>
      <c r="S31" s="4"/>
      <c r="T31" s="4"/>
      <c r="U31" s="4"/>
      <c r="V31" s="4"/>
      <c r="W31" s="4"/>
      <c r="X31" s="4"/>
    </row>
    <row r="32" spans="1:24" ht="14.25" customHeight="1">
      <c r="A32" s="92">
        <v>12</v>
      </c>
      <c r="B32" s="96" t="s">
        <v>64</v>
      </c>
      <c r="C32" s="80">
        <v>165</v>
      </c>
      <c r="D32" s="82"/>
      <c r="E32" s="84">
        <f>ROUNDDOWN(D32*10/110,2)</f>
        <v>0</v>
      </c>
      <c r="F32" s="94">
        <v>100</v>
      </c>
      <c r="G32" s="88">
        <f>ROUNDDOWN(C32*D32*((185-F32)/100),2)*12</f>
        <v>0</v>
      </c>
      <c r="H32" s="26" t="s">
        <v>34</v>
      </c>
      <c r="I32" s="27">
        <v>78717</v>
      </c>
      <c r="J32" s="49"/>
      <c r="K32" s="28">
        <f t="shared" si="0"/>
        <v>0</v>
      </c>
      <c r="L32" s="29">
        <f t="shared" si="1"/>
        <v>0</v>
      </c>
      <c r="M32" s="90">
        <f>SUM(G32,L32:L33)</f>
        <v>0</v>
      </c>
      <c r="N32" s="4"/>
      <c r="O32" s="4"/>
      <c r="P32" s="4"/>
      <c r="Q32" s="4"/>
      <c r="R32" s="4"/>
      <c r="S32" s="4"/>
      <c r="T32" s="4"/>
      <c r="U32" s="13"/>
      <c r="V32" s="4"/>
      <c r="W32" s="4"/>
      <c r="X32" s="4"/>
    </row>
    <row r="33" spans="1:24" ht="14.25" customHeight="1">
      <c r="A33" s="93"/>
      <c r="B33" s="97"/>
      <c r="C33" s="81"/>
      <c r="D33" s="83"/>
      <c r="E33" s="85"/>
      <c r="F33" s="95"/>
      <c r="G33" s="89"/>
      <c r="H33" s="30" t="s">
        <v>62</v>
      </c>
      <c r="I33" s="27">
        <v>200569</v>
      </c>
      <c r="J33" s="50"/>
      <c r="K33" s="28">
        <f t="shared" si="0"/>
        <v>0</v>
      </c>
      <c r="L33" s="29">
        <f t="shared" si="1"/>
        <v>0</v>
      </c>
      <c r="M33" s="91"/>
      <c r="N33" s="4"/>
      <c r="O33" s="4"/>
      <c r="P33" s="4"/>
      <c r="Q33" s="4"/>
      <c r="R33" s="4"/>
      <c r="S33" s="4"/>
      <c r="T33" s="4"/>
      <c r="U33" s="13"/>
      <c r="V33" s="4"/>
      <c r="W33" s="4"/>
      <c r="X33" s="4"/>
    </row>
    <row r="34" spans="1:24" ht="14.25" customHeight="1">
      <c r="A34" s="92">
        <v>13</v>
      </c>
      <c r="B34" s="78" t="s">
        <v>7</v>
      </c>
      <c r="C34" s="80">
        <v>78</v>
      </c>
      <c r="D34" s="82"/>
      <c r="E34" s="84">
        <f>ROUNDDOWN(D34*10/110,2)</f>
        <v>0</v>
      </c>
      <c r="F34" s="94">
        <v>100</v>
      </c>
      <c r="G34" s="88">
        <f>ROUNDDOWN(C34*D34*((185-F34)/100),2)*12</f>
        <v>0</v>
      </c>
      <c r="H34" s="26" t="s">
        <v>34</v>
      </c>
      <c r="I34" s="27">
        <v>33957</v>
      </c>
      <c r="J34" s="49"/>
      <c r="K34" s="28">
        <f t="shared" si="0"/>
        <v>0</v>
      </c>
      <c r="L34" s="29">
        <f t="shared" si="1"/>
        <v>0</v>
      </c>
      <c r="M34" s="90">
        <f>SUM(G34,L34:L35)</f>
        <v>0</v>
      </c>
      <c r="N34" s="4"/>
      <c r="O34" s="4"/>
      <c r="P34" s="4"/>
      <c r="Q34" s="4"/>
      <c r="R34" s="4"/>
      <c r="S34" s="4"/>
      <c r="T34" s="4"/>
      <c r="U34" s="4"/>
      <c r="V34" s="4"/>
      <c r="W34" s="4"/>
      <c r="X34" s="4"/>
    </row>
    <row r="35" spans="1:24" ht="14.25" customHeight="1">
      <c r="A35" s="93"/>
      <c r="B35" s="79"/>
      <c r="C35" s="81"/>
      <c r="D35" s="83"/>
      <c r="E35" s="85"/>
      <c r="F35" s="95"/>
      <c r="G35" s="89"/>
      <c r="H35" s="30" t="s">
        <v>62</v>
      </c>
      <c r="I35" s="27">
        <v>65813</v>
      </c>
      <c r="J35" s="50"/>
      <c r="K35" s="28">
        <f t="shared" si="0"/>
        <v>0</v>
      </c>
      <c r="L35" s="29">
        <f t="shared" si="1"/>
        <v>0</v>
      </c>
      <c r="M35" s="91"/>
      <c r="N35" s="4"/>
      <c r="O35" s="4"/>
      <c r="P35" s="4"/>
      <c r="Q35" s="4"/>
      <c r="R35" s="4"/>
      <c r="S35" s="4"/>
      <c r="T35" s="4"/>
      <c r="U35" s="4"/>
      <c r="V35" s="4"/>
      <c r="W35" s="4"/>
      <c r="X35" s="4"/>
    </row>
    <row r="36" spans="1:24" ht="14.25" customHeight="1">
      <c r="A36" s="92">
        <v>14</v>
      </c>
      <c r="B36" s="78" t="s">
        <v>65</v>
      </c>
      <c r="C36" s="102">
        <v>52</v>
      </c>
      <c r="D36" s="82"/>
      <c r="E36" s="84">
        <f>ROUNDDOWN(D36*10/110,2)</f>
        <v>0</v>
      </c>
      <c r="F36" s="94">
        <v>100</v>
      </c>
      <c r="G36" s="88">
        <f>ROUNDDOWN(C36*D36*((185-F36)/100),2)*12</f>
        <v>0</v>
      </c>
      <c r="H36" s="26" t="s">
        <v>32</v>
      </c>
      <c r="I36" s="31">
        <v>359.0771847185621</v>
      </c>
      <c r="J36" s="49"/>
      <c r="K36" s="28">
        <f t="shared" si="0"/>
        <v>0</v>
      </c>
      <c r="L36" s="29">
        <f t="shared" si="1"/>
        <v>0</v>
      </c>
      <c r="M36" s="90">
        <f>SUM(L36:L39,G36)</f>
        <v>0</v>
      </c>
      <c r="N36" s="4"/>
      <c r="O36" s="4"/>
      <c r="P36" s="4"/>
      <c r="Q36" s="4"/>
      <c r="R36" s="4"/>
      <c r="S36" s="4"/>
      <c r="T36" s="4"/>
      <c r="U36" s="4"/>
      <c r="V36" s="13"/>
      <c r="W36" s="4"/>
      <c r="X36" s="4"/>
    </row>
    <row r="37" spans="1:24" ht="14.25" customHeight="1">
      <c r="A37" s="100"/>
      <c r="B37" s="101"/>
      <c r="C37" s="103"/>
      <c r="D37" s="105"/>
      <c r="E37" s="106"/>
      <c r="F37" s="107"/>
      <c r="G37" s="98"/>
      <c r="H37" s="30" t="s">
        <v>66</v>
      </c>
      <c r="I37" s="31">
        <v>1251.353143819932</v>
      </c>
      <c r="J37" s="50"/>
      <c r="K37" s="28">
        <f t="shared" si="0"/>
        <v>0</v>
      </c>
      <c r="L37" s="29">
        <f t="shared" si="1"/>
        <v>0</v>
      </c>
      <c r="M37" s="99"/>
      <c r="N37" s="4"/>
      <c r="O37" s="4"/>
      <c r="P37" s="4"/>
      <c r="Q37" s="4"/>
      <c r="R37" s="4"/>
      <c r="S37" s="4"/>
      <c r="T37" s="4"/>
      <c r="U37" s="4"/>
      <c r="V37" s="13"/>
      <c r="W37" s="4"/>
      <c r="X37" s="4"/>
    </row>
    <row r="38" spans="1:24" ht="14.25" customHeight="1">
      <c r="A38" s="100"/>
      <c r="B38" s="101"/>
      <c r="C38" s="103"/>
      <c r="D38" s="105"/>
      <c r="E38" s="106">
        <f>ROUNDDOWN(D38*8/108,2)</f>
        <v>0</v>
      </c>
      <c r="F38" s="107"/>
      <c r="G38" s="98">
        <f>ROUNDDOWN(C38*D38*((185-F38)/100),2)*12</f>
        <v>0</v>
      </c>
      <c r="H38" s="30" t="s">
        <v>67</v>
      </c>
      <c r="I38" s="31">
        <v>8725</v>
      </c>
      <c r="J38" s="49"/>
      <c r="K38" s="28">
        <f t="shared" si="0"/>
        <v>0</v>
      </c>
      <c r="L38" s="29">
        <f t="shared" si="1"/>
        <v>0</v>
      </c>
      <c r="M38" s="99"/>
      <c r="N38" s="4"/>
      <c r="O38" s="4"/>
      <c r="P38" s="4"/>
      <c r="Q38" s="4"/>
      <c r="R38" s="4"/>
      <c r="S38" s="4"/>
      <c r="T38" s="4"/>
      <c r="U38" s="4"/>
      <c r="V38" s="13"/>
      <c r="W38" s="4"/>
      <c r="X38" s="4"/>
    </row>
    <row r="39" spans="1:24" ht="14.25" customHeight="1">
      <c r="A39" s="93"/>
      <c r="B39" s="79"/>
      <c r="C39" s="104"/>
      <c r="D39" s="83"/>
      <c r="E39" s="85"/>
      <c r="F39" s="95"/>
      <c r="G39" s="89"/>
      <c r="H39" s="30" t="s">
        <v>31</v>
      </c>
      <c r="I39" s="31">
        <v>1734.569671461506</v>
      </c>
      <c r="J39" s="50"/>
      <c r="K39" s="28">
        <f t="shared" si="0"/>
        <v>0</v>
      </c>
      <c r="L39" s="29">
        <f t="shared" si="1"/>
        <v>0</v>
      </c>
      <c r="M39" s="91"/>
      <c r="N39" s="4"/>
      <c r="O39" s="4"/>
      <c r="P39" s="4"/>
      <c r="Q39" s="4"/>
      <c r="R39" s="4"/>
      <c r="S39" s="4"/>
      <c r="T39" s="4"/>
      <c r="U39" s="4"/>
      <c r="V39" s="13"/>
      <c r="W39" s="4"/>
      <c r="X39" s="4"/>
    </row>
    <row r="40" spans="1:24" ht="14.25" customHeight="1">
      <c r="A40" s="92">
        <v>15</v>
      </c>
      <c r="B40" s="78" t="s">
        <v>8</v>
      </c>
      <c r="C40" s="102">
        <v>73</v>
      </c>
      <c r="D40" s="82"/>
      <c r="E40" s="84">
        <f>ROUNDDOWN(D40*10/110,2)</f>
        <v>0</v>
      </c>
      <c r="F40" s="94">
        <v>100</v>
      </c>
      <c r="G40" s="88">
        <f>ROUNDDOWN(C40*D40*((185-F40)/100),2)*12</f>
        <v>0</v>
      </c>
      <c r="H40" s="26" t="s">
        <v>32</v>
      </c>
      <c r="I40" s="31">
        <v>298.64104193671454</v>
      </c>
      <c r="J40" s="49"/>
      <c r="K40" s="28">
        <f t="shared" si="0"/>
        <v>0</v>
      </c>
      <c r="L40" s="29">
        <f t="shared" si="1"/>
        <v>0</v>
      </c>
      <c r="M40" s="90">
        <f>SUM(L40:L43,G40)</f>
        <v>0</v>
      </c>
      <c r="N40" s="4"/>
      <c r="O40" s="4"/>
      <c r="P40" s="4"/>
      <c r="Q40" s="4"/>
      <c r="R40" s="4"/>
      <c r="S40" s="4"/>
      <c r="T40" s="4"/>
      <c r="U40" s="13"/>
      <c r="V40" s="4"/>
      <c r="W40" s="4"/>
      <c r="X40" s="4"/>
    </row>
    <row r="41" spans="1:24" ht="14.25" customHeight="1">
      <c r="A41" s="100"/>
      <c r="B41" s="101"/>
      <c r="C41" s="103"/>
      <c r="D41" s="105"/>
      <c r="E41" s="106"/>
      <c r="F41" s="107"/>
      <c r="G41" s="98"/>
      <c r="H41" s="30" t="s">
        <v>66</v>
      </c>
      <c r="I41" s="31">
        <v>1065.9701281165417</v>
      </c>
      <c r="J41" s="50"/>
      <c r="K41" s="28">
        <f t="shared" si="0"/>
        <v>0</v>
      </c>
      <c r="L41" s="29">
        <f t="shared" si="1"/>
        <v>0</v>
      </c>
      <c r="M41" s="99"/>
      <c r="N41" s="4"/>
      <c r="O41" s="4"/>
      <c r="P41" s="4"/>
      <c r="Q41" s="4"/>
      <c r="R41" s="4"/>
      <c r="S41" s="4"/>
      <c r="T41" s="4"/>
      <c r="U41" s="13"/>
      <c r="V41" s="4"/>
      <c r="W41" s="4"/>
      <c r="X41" s="4"/>
    </row>
    <row r="42" spans="1:24" ht="14.25" customHeight="1">
      <c r="A42" s="100"/>
      <c r="B42" s="101"/>
      <c r="C42" s="103"/>
      <c r="D42" s="105"/>
      <c r="E42" s="106">
        <f>ROUNDDOWN(D42*8/108,2)</f>
        <v>0</v>
      </c>
      <c r="F42" s="107"/>
      <c r="G42" s="98">
        <f>ROUNDDOWN(C42*D42*((185-F42)/100),2)*12</f>
        <v>0</v>
      </c>
      <c r="H42" s="30" t="s">
        <v>67</v>
      </c>
      <c r="I42" s="31">
        <v>7381</v>
      </c>
      <c r="J42" s="49"/>
      <c r="K42" s="28">
        <f aca="true" t="shared" si="2" ref="K42:K73">ROUNDDOWN(J42*10/110,2)</f>
        <v>0</v>
      </c>
      <c r="L42" s="29">
        <f t="shared" si="1"/>
        <v>0</v>
      </c>
      <c r="M42" s="99"/>
      <c r="N42" s="4"/>
      <c r="O42" s="4"/>
      <c r="P42" s="4"/>
      <c r="Q42" s="4"/>
      <c r="R42" s="4"/>
      <c r="S42" s="4"/>
      <c r="T42" s="4"/>
      <c r="U42" s="13"/>
      <c r="V42" s="4"/>
      <c r="W42" s="4"/>
      <c r="X42" s="4"/>
    </row>
    <row r="43" spans="1:24" ht="14.25" customHeight="1">
      <c r="A43" s="93"/>
      <c r="B43" s="79"/>
      <c r="C43" s="104"/>
      <c r="D43" s="83"/>
      <c r="E43" s="85"/>
      <c r="F43" s="95"/>
      <c r="G43" s="89"/>
      <c r="H43" s="30" t="s">
        <v>31</v>
      </c>
      <c r="I43" s="31">
        <v>1533.3888299467437</v>
      </c>
      <c r="J43" s="50"/>
      <c r="K43" s="28">
        <f t="shared" si="2"/>
        <v>0</v>
      </c>
      <c r="L43" s="29">
        <f t="shared" si="1"/>
        <v>0</v>
      </c>
      <c r="M43" s="91"/>
      <c r="N43" s="4"/>
      <c r="O43" s="4"/>
      <c r="P43" s="4"/>
      <c r="Q43" s="4"/>
      <c r="R43" s="4"/>
      <c r="S43" s="4"/>
      <c r="T43" s="4"/>
      <c r="U43" s="13"/>
      <c r="V43" s="4"/>
      <c r="W43" s="4"/>
      <c r="X43" s="4"/>
    </row>
    <row r="44" spans="1:24" ht="14.25" customHeight="1">
      <c r="A44" s="92">
        <v>16</v>
      </c>
      <c r="B44" s="78" t="s">
        <v>9</v>
      </c>
      <c r="C44" s="102">
        <v>72</v>
      </c>
      <c r="D44" s="82"/>
      <c r="E44" s="84">
        <f>ROUNDDOWN(D44*10/110,2)</f>
        <v>0</v>
      </c>
      <c r="F44" s="94">
        <v>100</v>
      </c>
      <c r="G44" s="88">
        <f>ROUNDDOWN(C44*D44*((185-F44)/100),2)*12</f>
        <v>0</v>
      </c>
      <c r="H44" s="26" t="s">
        <v>32</v>
      </c>
      <c r="I44" s="31">
        <v>424.79335676906595</v>
      </c>
      <c r="J44" s="49"/>
      <c r="K44" s="28">
        <f t="shared" si="2"/>
        <v>0</v>
      </c>
      <c r="L44" s="29">
        <f t="shared" si="1"/>
        <v>0</v>
      </c>
      <c r="M44" s="90">
        <f>SUM(L44:L47,G44)</f>
        <v>0</v>
      </c>
      <c r="N44" s="4"/>
      <c r="O44" s="4"/>
      <c r="P44" s="4"/>
      <c r="Q44" s="4"/>
      <c r="R44" s="4"/>
      <c r="S44" s="4"/>
      <c r="T44" s="4"/>
      <c r="U44" s="13"/>
      <c r="V44" s="4"/>
      <c r="W44" s="4"/>
      <c r="X44" s="4"/>
    </row>
    <row r="45" spans="1:24" ht="14.25" customHeight="1">
      <c r="A45" s="100"/>
      <c r="B45" s="101"/>
      <c r="C45" s="103"/>
      <c r="D45" s="105"/>
      <c r="E45" s="106"/>
      <c r="F45" s="107"/>
      <c r="G45" s="98"/>
      <c r="H45" s="30" t="s">
        <v>66</v>
      </c>
      <c r="I45" s="31">
        <v>1604.9472438709874</v>
      </c>
      <c r="J45" s="50"/>
      <c r="K45" s="28">
        <f t="shared" si="2"/>
        <v>0</v>
      </c>
      <c r="L45" s="29">
        <f t="shared" si="1"/>
        <v>0</v>
      </c>
      <c r="M45" s="99"/>
      <c r="N45" s="4"/>
      <c r="O45" s="4"/>
      <c r="P45" s="4"/>
      <c r="Q45" s="4"/>
      <c r="R45" s="4"/>
      <c r="S45" s="4"/>
      <c r="T45" s="4"/>
      <c r="U45" s="13"/>
      <c r="V45" s="4"/>
      <c r="W45" s="4"/>
      <c r="X45" s="4"/>
    </row>
    <row r="46" spans="1:24" ht="14.25" customHeight="1">
      <c r="A46" s="100"/>
      <c r="B46" s="101"/>
      <c r="C46" s="103"/>
      <c r="D46" s="105"/>
      <c r="E46" s="106">
        <f>ROUNDDOWN(D46*8/108,2)</f>
        <v>0</v>
      </c>
      <c r="F46" s="107"/>
      <c r="G46" s="98">
        <f>ROUNDDOWN(C46*D46*((185-F46)/100),2)*12</f>
        <v>0</v>
      </c>
      <c r="H46" s="30" t="s">
        <v>67</v>
      </c>
      <c r="I46" s="31">
        <v>9292</v>
      </c>
      <c r="J46" s="49"/>
      <c r="K46" s="28">
        <f t="shared" si="2"/>
        <v>0</v>
      </c>
      <c r="L46" s="29">
        <f t="shared" si="1"/>
        <v>0</v>
      </c>
      <c r="M46" s="99"/>
      <c r="N46" s="4"/>
      <c r="O46" s="4"/>
      <c r="P46" s="4"/>
      <c r="Q46" s="4"/>
      <c r="R46" s="4"/>
      <c r="S46" s="4"/>
      <c r="T46" s="4"/>
      <c r="U46" s="13"/>
      <c r="V46" s="4"/>
      <c r="W46" s="4"/>
      <c r="X46" s="4"/>
    </row>
    <row r="47" spans="1:24" ht="14.25" customHeight="1">
      <c r="A47" s="93"/>
      <c r="B47" s="79"/>
      <c r="C47" s="104"/>
      <c r="D47" s="83"/>
      <c r="E47" s="85"/>
      <c r="F47" s="95"/>
      <c r="G47" s="89"/>
      <c r="H47" s="30" t="s">
        <v>31</v>
      </c>
      <c r="I47" s="31">
        <v>2324.2593993599467</v>
      </c>
      <c r="J47" s="50"/>
      <c r="K47" s="28">
        <f t="shared" si="2"/>
        <v>0</v>
      </c>
      <c r="L47" s="29">
        <f t="shared" si="1"/>
        <v>0</v>
      </c>
      <c r="M47" s="91"/>
      <c r="N47" s="4"/>
      <c r="O47" s="4"/>
      <c r="P47" s="4"/>
      <c r="Q47" s="4"/>
      <c r="R47" s="4"/>
      <c r="S47" s="4"/>
      <c r="T47" s="4"/>
      <c r="U47" s="13"/>
      <c r="V47" s="4"/>
      <c r="W47" s="4"/>
      <c r="X47" s="4"/>
    </row>
    <row r="48" spans="1:24" ht="14.25" customHeight="1">
      <c r="A48" s="92">
        <v>17</v>
      </c>
      <c r="B48" s="78" t="s">
        <v>68</v>
      </c>
      <c r="C48" s="102">
        <v>97</v>
      </c>
      <c r="D48" s="82"/>
      <c r="E48" s="84">
        <f>ROUNDDOWN(D48*10/110,2)</f>
        <v>0</v>
      </c>
      <c r="F48" s="94">
        <v>100</v>
      </c>
      <c r="G48" s="88">
        <f>ROUNDDOWN(C48*D48*((185-F48)/100),2)*12</f>
        <v>0</v>
      </c>
      <c r="H48" s="26" t="s">
        <v>34</v>
      </c>
      <c r="I48" s="27">
        <v>2384</v>
      </c>
      <c r="J48" s="49"/>
      <c r="K48" s="28">
        <f t="shared" si="2"/>
        <v>0</v>
      </c>
      <c r="L48" s="29">
        <f>ROUNDDOWN(I48*J48,2)</f>
        <v>0</v>
      </c>
      <c r="M48" s="90">
        <f>SUM(G48,L48:L49)</f>
        <v>0</v>
      </c>
      <c r="N48" s="4"/>
      <c r="O48" s="4"/>
      <c r="P48" s="4"/>
      <c r="Q48" s="4"/>
      <c r="R48" s="4"/>
      <c r="S48" s="4"/>
      <c r="T48" s="4"/>
      <c r="U48" s="4"/>
      <c r="V48" s="4"/>
      <c r="W48" s="4"/>
      <c r="X48" s="4"/>
    </row>
    <row r="49" spans="1:24" ht="14.25" customHeight="1">
      <c r="A49" s="93"/>
      <c r="B49" s="79"/>
      <c r="C49" s="104"/>
      <c r="D49" s="83"/>
      <c r="E49" s="85"/>
      <c r="F49" s="95"/>
      <c r="G49" s="89"/>
      <c r="H49" s="30" t="s">
        <v>62</v>
      </c>
      <c r="I49" s="27">
        <v>5424</v>
      </c>
      <c r="J49" s="50"/>
      <c r="K49" s="28">
        <f t="shared" si="2"/>
        <v>0</v>
      </c>
      <c r="L49" s="29">
        <f>ROUNDDOWN(I49*J49,2)</f>
        <v>0</v>
      </c>
      <c r="M49" s="91"/>
      <c r="N49" s="4"/>
      <c r="O49" s="4"/>
      <c r="P49" s="4"/>
      <c r="Q49" s="4"/>
      <c r="R49" s="4"/>
      <c r="S49" s="4"/>
      <c r="T49" s="4"/>
      <c r="U49" s="4"/>
      <c r="V49" s="4"/>
      <c r="W49" s="4"/>
      <c r="X49" s="4"/>
    </row>
    <row r="50" spans="1:24" ht="14.25" customHeight="1">
      <c r="A50" s="92">
        <v>18</v>
      </c>
      <c r="B50" s="78" t="s">
        <v>30</v>
      </c>
      <c r="C50" s="102">
        <v>209</v>
      </c>
      <c r="D50" s="82"/>
      <c r="E50" s="84">
        <f>ROUNDDOWN(D50*10/110,2)</f>
        <v>0</v>
      </c>
      <c r="F50" s="94">
        <v>100</v>
      </c>
      <c r="G50" s="88">
        <f>ROUNDDOWN(C50*D50*((185-F50)/100),2)*12</f>
        <v>0</v>
      </c>
      <c r="H50" s="26" t="s">
        <v>34</v>
      </c>
      <c r="I50" s="27">
        <v>120184</v>
      </c>
      <c r="J50" s="49"/>
      <c r="K50" s="28">
        <f t="shared" si="2"/>
        <v>0</v>
      </c>
      <c r="L50" s="29">
        <f t="shared" si="1"/>
        <v>0</v>
      </c>
      <c r="M50" s="90">
        <f>SUM(G50,L50:L51)</f>
        <v>0</v>
      </c>
      <c r="N50" s="4"/>
      <c r="O50" s="4"/>
      <c r="P50" s="4"/>
      <c r="Q50" s="4"/>
      <c r="R50" s="4"/>
      <c r="S50" s="4"/>
      <c r="T50" s="4"/>
      <c r="U50" s="13"/>
      <c r="V50" s="4"/>
      <c r="W50" s="4"/>
      <c r="X50" s="4"/>
    </row>
    <row r="51" spans="1:24" ht="14.25" customHeight="1">
      <c r="A51" s="93"/>
      <c r="B51" s="79"/>
      <c r="C51" s="104"/>
      <c r="D51" s="83"/>
      <c r="E51" s="85"/>
      <c r="F51" s="95"/>
      <c r="G51" s="89"/>
      <c r="H51" s="30" t="s">
        <v>62</v>
      </c>
      <c r="I51" s="27">
        <v>293596</v>
      </c>
      <c r="J51" s="50"/>
      <c r="K51" s="28">
        <f t="shared" si="2"/>
        <v>0</v>
      </c>
      <c r="L51" s="29">
        <f t="shared" si="1"/>
        <v>0</v>
      </c>
      <c r="M51" s="91"/>
      <c r="N51" s="4"/>
      <c r="O51" s="4"/>
      <c r="P51" s="4"/>
      <c r="Q51" s="4"/>
      <c r="R51" s="4"/>
      <c r="S51" s="4"/>
      <c r="T51" s="4"/>
      <c r="U51" s="13"/>
      <c r="V51" s="4"/>
      <c r="W51" s="4"/>
      <c r="X51" s="4"/>
    </row>
    <row r="52" spans="1:24" ht="14.25" customHeight="1">
      <c r="A52" s="92">
        <v>19</v>
      </c>
      <c r="B52" s="78" t="s">
        <v>89</v>
      </c>
      <c r="C52" s="102">
        <v>201</v>
      </c>
      <c r="D52" s="82"/>
      <c r="E52" s="84">
        <f>ROUNDDOWN(D52*10/110,2)</f>
        <v>0</v>
      </c>
      <c r="F52" s="94">
        <v>100</v>
      </c>
      <c r="G52" s="88">
        <f>ROUNDDOWN(C52*D52*((185-F52)/100),2)*12</f>
        <v>0</v>
      </c>
      <c r="H52" s="26" t="s">
        <v>34</v>
      </c>
      <c r="I52" s="27">
        <v>61042</v>
      </c>
      <c r="J52" s="49"/>
      <c r="K52" s="28">
        <f t="shared" si="2"/>
        <v>0</v>
      </c>
      <c r="L52" s="29">
        <f t="shared" si="1"/>
        <v>0</v>
      </c>
      <c r="M52" s="90">
        <f>SUM(G52,L52:L53)</f>
        <v>0</v>
      </c>
      <c r="N52" s="4"/>
      <c r="O52" s="4"/>
      <c r="P52" s="4"/>
      <c r="Q52" s="4"/>
      <c r="R52" s="4"/>
      <c r="S52" s="4"/>
      <c r="T52" s="4"/>
      <c r="U52" s="13"/>
      <c r="V52" s="4"/>
      <c r="W52" s="4"/>
      <c r="X52" s="4"/>
    </row>
    <row r="53" spans="1:24" ht="14.25" customHeight="1">
      <c r="A53" s="93"/>
      <c r="B53" s="79"/>
      <c r="C53" s="104"/>
      <c r="D53" s="83"/>
      <c r="E53" s="85"/>
      <c r="F53" s="95"/>
      <c r="G53" s="89"/>
      <c r="H53" s="30" t="s">
        <v>62</v>
      </c>
      <c r="I53" s="27">
        <v>146707</v>
      </c>
      <c r="J53" s="50"/>
      <c r="K53" s="28">
        <f t="shared" si="2"/>
        <v>0</v>
      </c>
      <c r="L53" s="29">
        <f t="shared" si="1"/>
        <v>0</v>
      </c>
      <c r="M53" s="91"/>
      <c r="N53" s="4"/>
      <c r="O53" s="4"/>
      <c r="P53" s="4"/>
      <c r="Q53" s="4"/>
      <c r="R53" s="4"/>
      <c r="S53" s="4"/>
      <c r="T53" s="4"/>
      <c r="U53" s="13"/>
      <c r="V53" s="4"/>
      <c r="W53" s="4"/>
      <c r="X53" s="4"/>
    </row>
    <row r="54" spans="1:24" ht="14.25" customHeight="1">
      <c r="A54" s="92">
        <v>20</v>
      </c>
      <c r="B54" s="78" t="s">
        <v>10</v>
      </c>
      <c r="C54" s="102">
        <v>281</v>
      </c>
      <c r="D54" s="82"/>
      <c r="E54" s="84">
        <f>ROUNDDOWN(D54*10/110,2)</f>
        <v>0</v>
      </c>
      <c r="F54" s="94">
        <v>100</v>
      </c>
      <c r="G54" s="88">
        <f>ROUNDDOWN(C54*D54*((185-F54)/100),2)*12</f>
        <v>0</v>
      </c>
      <c r="H54" s="26" t="s">
        <v>34</v>
      </c>
      <c r="I54" s="27">
        <v>96308</v>
      </c>
      <c r="J54" s="49"/>
      <c r="K54" s="28">
        <f t="shared" si="2"/>
        <v>0</v>
      </c>
      <c r="L54" s="29">
        <f t="shared" si="1"/>
        <v>0</v>
      </c>
      <c r="M54" s="90">
        <f>SUM(G54,L54:L55)</f>
        <v>0</v>
      </c>
      <c r="N54" s="4"/>
      <c r="O54" s="4"/>
      <c r="P54" s="4"/>
      <c r="Q54" s="4"/>
      <c r="R54" s="4"/>
      <c r="S54" s="4"/>
      <c r="T54" s="4"/>
      <c r="U54" s="4"/>
      <c r="V54" s="4"/>
      <c r="W54" s="4"/>
      <c r="X54" s="4"/>
    </row>
    <row r="55" spans="1:24" ht="14.25" customHeight="1">
      <c r="A55" s="93"/>
      <c r="B55" s="79"/>
      <c r="C55" s="104"/>
      <c r="D55" s="83"/>
      <c r="E55" s="85"/>
      <c r="F55" s="95"/>
      <c r="G55" s="89"/>
      <c r="H55" s="30" t="s">
        <v>62</v>
      </c>
      <c r="I55" s="27">
        <v>277769</v>
      </c>
      <c r="J55" s="50"/>
      <c r="K55" s="28">
        <f t="shared" si="2"/>
        <v>0</v>
      </c>
      <c r="L55" s="29">
        <f t="shared" si="1"/>
        <v>0</v>
      </c>
      <c r="M55" s="91"/>
      <c r="N55" s="4"/>
      <c r="O55" s="4"/>
      <c r="P55" s="4"/>
      <c r="Q55" s="4"/>
      <c r="R55" s="4"/>
      <c r="S55" s="4"/>
      <c r="T55" s="4"/>
      <c r="U55" s="4"/>
      <c r="V55" s="4"/>
      <c r="W55" s="4"/>
      <c r="X55" s="4"/>
    </row>
    <row r="56" spans="1:24" ht="14.25" customHeight="1">
      <c r="A56" s="92">
        <v>21</v>
      </c>
      <c r="B56" s="78" t="s">
        <v>11</v>
      </c>
      <c r="C56" s="102">
        <v>341</v>
      </c>
      <c r="D56" s="82"/>
      <c r="E56" s="84">
        <f>ROUNDDOWN(D56*10/110,2)</f>
        <v>0</v>
      </c>
      <c r="F56" s="94">
        <v>100</v>
      </c>
      <c r="G56" s="88">
        <f>ROUNDDOWN(C56*D56*((185-F56)/100),2)*12</f>
        <v>0</v>
      </c>
      <c r="H56" s="26" t="s">
        <v>34</v>
      </c>
      <c r="I56" s="27">
        <v>94499</v>
      </c>
      <c r="J56" s="49"/>
      <c r="K56" s="28">
        <f t="shared" si="2"/>
        <v>0</v>
      </c>
      <c r="L56" s="29">
        <f t="shared" si="1"/>
        <v>0</v>
      </c>
      <c r="M56" s="90">
        <f>SUM(G56,L56:L57)</f>
        <v>0</v>
      </c>
      <c r="N56" s="4"/>
      <c r="O56" s="4"/>
      <c r="P56" s="4"/>
      <c r="Q56" s="4"/>
      <c r="R56" s="4"/>
      <c r="S56" s="4"/>
      <c r="T56" s="4"/>
      <c r="U56" s="4"/>
      <c r="V56" s="4"/>
      <c r="W56" s="4"/>
      <c r="X56" s="4"/>
    </row>
    <row r="57" spans="1:24" ht="14.25" customHeight="1">
      <c r="A57" s="93"/>
      <c r="B57" s="79"/>
      <c r="C57" s="104"/>
      <c r="D57" s="83"/>
      <c r="E57" s="85"/>
      <c r="F57" s="95"/>
      <c r="G57" s="89"/>
      <c r="H57" s="30" t="s">
        <v>62</v>
      </c>
      <c r="I57" s="27">
        <v>265762</v>
      </c>
      <c r="J57" s="50"/>
      <c r="K57" s="28">
        <f t="shared" si="2"/>
        <v>0</v>
      </c>
      <c r="L57" s="29">
        <f t="shared" si="1"/>
        <v>0</v>
      </c>
      <c r="M57" s="91"/>
      <c r="N57" s="4"/>
      <c r="O57" s="4"/>
      <c r="P57" s="4"/>
      <c r="Q57" s="4"/>
      <c r="R57" s="4"/>
      <c r="S57" s="4"/>
      <c r="T57" s="4"/>
      <c r="U57" s="4"/>
      <c r="V57" s="4"/>
      <c r="W57" s="4"/>
      <c r="X57" s="4"/>
    </row>
    <row r="58" spans="1:24" ht="14.25" customHeight="1">
      <c r="A58" s="92">
        <v>22</v>
      </c>
      <c r="B58" s="78" t="s">
        <v>12</v>
      </c>
      <c r="C58" s="102">
        <v>179</v>
      </c>
      <c r="D58" s="82"/>
      <c r="E58" s="84">
        <f>ROUNDDOWN(D58*10/110,2)</f>
        <v>0</v>
      </c>
      <c r="F58" s="94">
        <v>100</v>
      </c>
      <c r="G58" s="88">
        <f>ROUNDDOWN(C58*D58*((185-F58)/100),2)*12</f>
        <v>0</v>
      </c>
      <c r="H58" s="26" t="s">
        <v>34</v>
      </c>
      <c r="I58" s="27">
        <v>57026</v>
      </c>
      <c r="J58" s="49"/>
      <c r="K58" s="28">
        <f t="shared" si="2"/>
        <v>0</v>
      </c>
      <c r="L58" s="29">
        <f>ROUNDDOWN(I58*J58,2)</f>
        <v>0</v>
      </c>
      <c r="M58" s="90">
        <f>SUM(G58,L58:L59)</f>
        <v>0</v>
      </c>
      <c r="N58" s="4"/>
      <c r="O58" s="4"/>
      <c r="P58" s="4"/>
      <c r="Q58" s="4"/>
      <c r="R58" s="4"/>
      <c r="S58" s="4"/>
      <c r="T58" s="4"/>
      <c r="U58" s="4"/>
      <c r="V58" s="4"/>
      <c r="W58" s="4"/>
      <c r="X58" s="4"/>
    </row>
    <row r="59" spans="1:24" ht="14.25" customHeight="1">
      <c r="A59" s="93"/>
      <c r="B59" s="79"/>
      <c r="C59" s="104"/>
      <c r="D59" s="83"/>
      <c r="E59" s="85"/>
      <c r="F59" s="95"/>
      <c r="G59" s="89"/>
      <c r="H59" s="30" t="s">
        <v>62</v>
      </c>
      <c r="I59" s="27">
        <v>151972</v>
      </c>
      <c r="J59" s="50"/>
      <c r="K59" s="28">
        <f t="shared" si="2"/>
        <v>0</v>
      </c>
      <c r="L59" s="29">
        <f aca="true" t="shared" si="3" ref="L59:L103">ROUNDDOWN(I59*J59,2)</f>
        <v>0</v>
      </c>
      <c r="M59" s="91"/>
      <c r="N59" s="4"/>
      <c r="O59" s="4"/>
      <c r="P59" s="4"/>
      <c r="Q59" s="4"/>
      <c r="R59" s="4"/>
      <c r="S59" s="4"/>
      <c r="T59" s="4"/>
      <c r="U59" s="4"/>
      <c r="V59" s="4"/>
      <c r="W59" s="4"/>
      <c r="X59" s="4"/>
    </row>
    <row r="60" spans="1:24" ht="14.25" customHeight="1">
      <c r="A60" s="92">
        <v>23</v>
      </c>
      <c r="B60" s="78" t="s">
        <v>13</v>
      </c>
      <c r="C60" s="102">
        <v>155</v>
      </c>
      <c r="D60" s="82"/>
      <c r="E60" s="84">
        <f>ROUNDDOWN(D60*10/110,2)</f>
        <v>0</v>
      </c>
      <c r="F60" s="94">
        <v>100</v>
      </c>
      <c r="G60" s="88">
        <f>ROUNDDOWN(C60*D60*((185-F60)/100),2)*12</f>
        <v>0</v>
      </c>
      <c r="H60" s="26" t="s">
        <v>34</v>
      </c>
      <c r="I60" s="27">
        <v>60119</v>
      </c>
      <c r="J60" s="49"/>
      <c r="K60" s="28">
        <f t="shared" si="2"/>
        <v>0</v>
      </c>
      <c r="L60" s="29">
        <f t="shared" si="3"/>
        <v>0</v>
      </c>
      <c r="M60" s="90">
        <f>SUM(G60,L60:L61)</f>
        <v>0</v>
      </c>
      <c r="N60" s="4"/>
      <c r="O60" s="4"/>
      <c r="P60" s="4"/>
      <c r="Q60" s="4"/>
      <c r="R60" s="4"/>
      <c r="S60" s="4"/>
      <c r="T60" s="4"/>
      <c r="U60" s="4"/>
      <c r="V60" s="4"/>
      <c r="W60" s="4"/>
      <c r="X60" s="4"/>
    </row>
    <row r="61" spans="1:24" ht="14.25" customHeight="1">
      <c r="A61" s="93"/>
      <c r="B61" s="79"/>
      <c r="C61" s="104"/>
      <c r="D61" s="83"/>
      <c r="E61" s="85"/>
      <c r="F61" s="95"/>
      <c r="G61" s="89"/>
      <c r="H61" s="30" t="s">
        <v>62</v>
      </c>
      <c r="I61" s="27">
        <v>166700</v>
      </c>
      <c r="J61" s="50"/>
      <c r="K61" s="28">
        <f t="shared" si="2"/>
        <v>0</v>
      </c>
      <c r="L61" s="29">
        <f t="shared" si="3"/>
        <v>0</v>
      </c>
      <c r="M61" s="91"/>
      <c r="N61" s="4"/>
      <c r="O61" s="4"/>
      <c r="P61" s="4"/>
      <c r="Q61" s="4"/>
      <c r="R61" s="4"/>
      <c r="S61" s="4"/>
      <c r="T61" s="4"/>
      <c r="U61" s="4"/>
      <c r="V61" s="4"/>
      <c r="W61" s="4"/>
      <c r="X61" s="4"/>
    </row>
    <row r="62" spans="1:24" ht="14.25" customHeight="1">
      <c r="A62" s="92">
        <v>24</v>
      </c>
      <c r="B62" s="78" t="s">
        <v>14</v>
      </c>
      <c r="C62" s="102">
        <v>158</v>
      </c>
      <c r="D62" s="82"/>
      <c r="E62" s="84">
        <f>ROUNDDOWN(D62*10/110,2)</f>
        <v>0</v>
      </c>
      <c r="F62" s="94">
        <v>100</v>
      </c>
      <c r="G62" s="88">
        <f>ROUNDDOWN(C62*D62*((185-F62)/100),2)*12</f>
        <v>0</v>
      </c>
      <c r="H62" s="26" t="s">
        <v>34</v>
      </c>
      <c r="I62" s="27">
        <v>78058</v>
      </c>
      <c r="J62" s="49"/>
      <c r="K62" s="28">
        <f t="shared" si="2"/>
        <v>0</v>
      </c>
      <c r="L62" s="29">
        <f t="shared" si="3"/>
        <v>0</v>
      </c>
      <c r="M62" s="90">
        <f>SUM(G62,L62:L63)</f>
        <v>0</v>
      </c>
      <c r="N62" s="4"/>
      <c r="O62" s="4"/>
      <c r="P62" s="4"/>
      <c r="Q62" s="4"/>
      <c r="R62" s="4"/>
      <c r="S62" s="4"/>
      <c r="T62" s="4"/>
      <c r="U62" s="4"/>
      <c r="V62" s="4"/>
      <c r="W62" s="4"/>
      <c r="X62" s="4"/>
    </row>
    <row r="63" spans="1:24" ht="14.25" customHeight="1">
      <c r="A63" s="93"/>
      <c r="B63" s="79"/>
      <c r="C63" s="104"/>
      <c r="D63" s="83"/>
      <c r="E63" s="85"/>
      <c r="F63" s="95"/>
      <c r="G63" s="89"/>
      <c r="H63" s="30" t="s">
        <v>62</v>
      </c>
      <c r="I63" s="27">
        <v>153573</v>
      </c>
      <c r="J63" s="50"/>
      <c r="K63" s="28">
        <f t="shared" si="2"/>
        <v>0</v>
      </c>
      <c r="L63" s="29">
        <f t="shared" si="3"/>
        <v>0</v>
      </c>
      <c r="M63" s="91"/>
      <c r="N63" s="4"/>
      <c r="O63" s="4"/>
      <c r="P63" s="4"/>
      <c r="Q63" s="4"/>
      <c r="R63" s="4"/>
      <c r="S63" s="4"/>
      <c r="T63" s="4"/>
      <c r="U63" s="4"/>
      <c r="V63" s="4"/>
      <c r="W63" s="4"/>
      <c r="X63" s="4"/>
    </row>
    <row r="64" spans="1:24" ht="14.25" customHeight="1">
      <c r="A64" s="92">
        <v>25</v>
      </c>
      <c r="B64" s="78" t="s">
        <v>15</v>
      </c>
      <c r="C64" s="102">
        <v>137</v>
      </c>
      <c r="D64" s="82"/>
      <c r="E64" s="84">
        <f>ROUNDDOWN(D64*10/110,2)</f>
        <v>0</v>
      </c>
      <c r="F64" s="94">
        <v>100</v>
      </c>
      <c r="G64" s="88">
        <f>ROUNDDOWN(C64*D64*((185-F64)/100),2)*12</f>
        <v>0</v>
      </c>
      <c r="H64" s="26" t="s">
        <v>34</v>
      </c>
      <c r="I64" s="27">
        <v>54147</v>
      </c>
      <c r="J64" s="49"/>
      <c r="K64" s="28">
        <f t="shared" si="2"/>
        <v>0</v>
      </c>
      <c r="L64" s="29">
        <f t="shared" si="3"/>
        <v>0</v>
      </c>
      <c r="M64" s="90">
        <f>SUM(G64,L64:L65)</f>
        <v>0</v>
      </c>
      <c r="N64" s="4"/>
      <c r="O64" s="4"/>
      <c r="P64" s="4"/>
      <c r="Q64" s="4"/>
      <c r="R64" s="4"/>
      <c r="S64" s="4"/>
      <c r="T64" s="4"/>
      <c r="U64" s="4"/>
      <c r="V64" s="4"/>
      <c r="W64" s="4"/>
      <c r="X64" s="4"/>
    </row>
    <row r="65" spans="1:24" ht="14.25" customHeight="1">
      <c r="A65" s="93"/>
      <c r="B65" s="79"/>
      <c r="C65" s="104"/>
      <c r="D65" s="83"/>
      <c r="E65" s="85"/>
      <c r="F65" s="95"/>
      <c r="G65" s="89"/>
      <c r="H65" s="30" t="s">
        <v>62</v>
      </c>
      <c r="I65" s="27">
        <v>133126</v>
      </c>
      <c r="J65" s="50"/>
      <c r="K65" s="28">
        <f t="shared" si="2"/>
        <v>0</v>
      </c>
      <c r="L65" s="29">
        <f t="shared" si="3"/>
        <v>0</v>
      </c>
      <c r="M65" s="91"/>
      <c r="N65" s="4"/>
      <c r="O65" s="4"/>
      <c r="P65" s="4"/>
      <c r="Q65" s="4"/>
      <c r="R65" s="4"/>
      <c r="S65" s="4"/>
      <c r="T65" s="4"/>
      <c r="U65" s="4"/>
      <c r="V65" s="4"/>
      <c r="W65" s="4"/>
      <c r="X65" s="4"/>
    </row>
    <row r="66" spans="1:24" ht="14.25" customHeight="1">
      <c r="A66" s="92">
        <v>26</v>
      </c>
      <c r="B66" s="78" t="s">
        <v>16</v>
      </c>
      <c r="C66" s="102">
        <v>176</v>
      </c>
      <c r="D66" s="82"/>
      <c r="E66" s="84">
        <f>ROUNDDOWN(D66*10/110,2)</f>
        <v>0</v>
      </c>
      <c r="F66" s="94">
        <v>100</v>
      </c>
      <c r="G66" s="88">
        <f>ROUNDDOWN(C66*D66*((185-F66)/100),2)*12</f>
        <v>0</v>
      </c>
      <c r="H66" s="26" t="s">
        <v>34</v>
      </c>
      <c r="I66" s="27">
        <v>51486</v>
      </c>
      <c r="J66" s="49"/>
      <c r="K66" s="28">
        <f t="shared" si="2"/>
        <v>0</v>
      </c>
      <c r="L66" s="29">
        <f t="shared" si="3"/>
        <v>0</v>
      </c>
      <c r="M66" s="90">
        <f>SUM(G66,L66:L67)</f>
        <v>0</v>
      </c>
      <c r="N66" s="4"/>
      <c r="O66" s="4"/>
      <c r="P66" s="4"/>
      <c r="Q66" s="4"/>
      <c r="R66" s="4"/>
      <c r="S66" s="4"/>
      <c r="T66" s="4"/>
      <c r="U66" s="13"/>
      <c r="V66" s="4"/>
      <c r="W66" s="4"/>
      <c r="X66" s="4"/>
    </row>
    <row r="67" spans="1:24" ht="14.25" customHeight="1">
      <c r="A67" s="93"/>
      <c r="B67" s="79"/>
      <c r="C67" s="104"/>
      <c r="D67" s="83"/>
      <c r="E67" s="85"/>
      <c r="F67" s="95"/>
      <c r="G67" s="89"/>
      <c r="H67" s="30" t="s">
        <v>62</v>
      </c>
      <c r="I67" s="27">
        <v>139718</v>
      </c>
      <c r="J67" s="50"/>
      <c r="K67" s="28">
        <f t="shared" si="2"/>
        <v>0</v>
      </c>
      <c r="L67" s="29">
        <f t="shared" si="3"/>
        <v>0</v>
      </c>
      <c r="M67" s="91"/>
      <c r="N67" s="4"/>
      <c r="O67" s="4"/>
      <c r="P67" s="4"/>
      <c r="Q67" s="4"/>
      <c r="R67" s="4"/>
      <c r="S67" s="4"/>
      <c r="T67" s="4"/>
      <c r="U67" s="13"/>
      <c r="V67" s="4"/>
      <c r="W67" s="4"/>
      <c r="X67" s="4"/>
    </row>
    <row r="68" spans="1:24" ht="14.25" customHeight="1">
      <c r="A68" s="92">
        <v>27</v>
      </c>
      <c r="B68" s="78" t="s">
        <v>17</v>
      </c>
      <c r="C68" s="102">
        <v>170</v>
      </c>
      <c r="D68" s="82"/>
      <c r="E68" s="84">
        <f>ROUNDDOWN(D68*10/110,2)</f>
        <v>0</v>
      </c>
      <c r="F68" s="94">
        <v>100</v>
      </c>
      <c r="G68" s="88">
        <f>ROUNDDOWN(C68*D68*((185-F68)/100),2)*12</f>
        <v>0</v>
      </c>
      <c r="H68" s="26" t="s">
        <v>34</v>
      </c>
      <c r="I68" s="27">
        <v>41786</v>
      </c>
      <c r="J68" s="49"/>
      <c r="K68" s="28">
        <f t="shared" si="2"/>
        <v>0</v>
      </c>
      <c r="L68" s="29">
        <f t="shared" si="3"/>
        <v>0</v>
      </c>
      <c r="M68" s="90">
        <f>SUM(G68,L68:L69)</f>
        <v>0</v>
      </c>
      <c r="N68" s="4"/>
      <c r="O68" s="4"/>
      <c r="P68" s="4"/>
      <c r="Q68" s="4"/>
      <c r="R68" s="4"/>
      <c r="S68" s="4"/>
      <c r="T68" s="4"/>
      <c r="U68" s="4"/>
      <c r="V68" s="4"/>
      <c r="W68" s="4"/>
      <c r="X68" s="4"/>
    </row>
    <row r="69" spans="1:24" ht="14.25" customHeight="1">
      <c r="A69" s="93"/>
      <c r="B69" s="79"/>
      <c r="C69" s="104"/>
      <c r="D69" s="83"/>
      <c r="E69" s="85"/>
      <c r="F69" s="95"/>
      <c r="G69" s="89"/>
      <c r="H69" s="30" t="s">
        <v>62</v>
      </c>
      <c r="I69" s="27">
        <v>113023</v>
      </c>
      <c r="J69" s="50"/>
      <c r="K69" s="28">
        <f t="shared" si="2"/>
        <v>0</v>
      </c>
      <c r="L69" s="29">
        <f t="shared" si="3"/>
        <v>0</v>
      </c>
      <c r="M69" s="91"/>
      <c r="N69" s="4"/>
      <c r="O69" s="4"/>
      <c r="P69" s="4"/>
      <c r="Q69" s="4"/>
      <c r="R69" s="4"/>
      <c r="S69" s="4"/>
      <c r="T69" s="4"/>
      <c r="U69" s="4"/>
      <c r="V69" s="4"/>
      <c r="W69" s="4"/>
      <c r="X69" s="4"/>
    </row>
    <row r="70" spans="1:24" ht="14.25" customHeight="1">
      <c r="A70" s="92">
        <v>28</v>
      </c>
      <c r="B70" s="78" t="s">
        <v>18</v>
      </c>
      <c r="C70" s="102">
        <v>152</v>
      </c>
      <c r="D70" s="82"/>
      <c r="E70" s="84">
        <f>ROUNDDOWN(D70*10/110,2)</f>
        <v>0</v>
      </c>
      <c r="F70" s="94">
        <v>100</v>
      </c>
      <c r="G70" s="88">
        <f>ROUNDDOWN(C70*D70*((185-F70)/100),2)*12</f>
        <v>0</v>
      </c>
      <c r="H70" s="26" t="s">
        <v>34</v>
      </c>
      <c r="I70" s="27">
        <v>42047</v>
      </c>
      <c r="J70" s="49"/>
      <c r="K70" s="28">
        <f t="shared" si="2"/>
        <v>0</v>
      </c>
      <c r="L70" s="29">
        <f t="shared" si="3"/>
        <v>0</v>
      </c>
      <c r="M70" s="90">
        <f>SUM(G70,L70:L71)</f>
        <v>0</v>
      </c>
      <c r="N70" s="4"/>
      <c r="O70" s="4"/>
      <c r="P70" s="4"/>
      <c r="Q70" s="4"/>
      <c r="R70" s="4"/>
      <c r="S70" s="4"/>
      <c r="T70" s="4"/>
      <c r="U70" s="4"/>
      <c r="V70" s="4"/>
      <c r="W70" s="4"/>
      <c r="X70" s="4"/>
    </row>
    <row r="71" spans="1:24" ht="14.25" customHeight="1">
      <c r="A71" s="93"/>
      <c r="B71" s="79"/>
      <c r="C71" s="104"/>
      <c r="D71" s="83"/>
      <c r="E71" s="85"/>
      <c r="F71" s="95"/>
      <c r="G71" s="89"/>
      <c r="H71" s="30" t="s">
        <v>62</v>
      </c>
      <c r="I71" s="27">
        <v>136007</v>
      </c>
      <c r="J71" s="50"/>
      <c r="K71" s="28">
        <f t="shared" si="2"/>
        <v>0</v>
      </c>
      <c r="L71" s="29">
        <f t="shared" si="3"/>
        <v>0</v>
      </c>
      <c r="M71" s="91"/>
      <c r="N71" s="4"/>
      <c r="O71" s="4"/>
      <c r="P71" s="4"/>
      <c r="Q71" s="4"/>
      <c r="R71" s="4"/>
      <c r="S71" s="4"/>
      <c r="T71" s="4"/>
      <c r="U71" s="4"/>
      <c r="V71" s="4"/>
      <c r="W71" s="4"/>
      <c r="X71" s="4"/>
    </row>
    <row r="72" spans="1:24" ht="14.25" customHeight="1">
      <c r="A72" s="92">
        <v>29</v>
      </c>
      <c r="B72" s="78" t="s">
        <v>19</v>
      </c>
      <c r="C72" s="102">
        <v>17</v>
      </c>
      <c r="D72" s="82"/>
      <c r="E72" s="84">
        <f>ROUNDDOWN(D72*10/110,2)</f>
        <v>0</v>
      </c>
      <c r="F72" s="94">
        <v>100</v>
      </c>
      <c r="G72" s="88">
        <f>ROUNDDOWN(C72*D72*((185-F72)/100),2)*12</f>
        <v>0</v>
      </c>
      <c r="H72" s="26" t="s">
        <v>34</v>
      </c>
      <c r="I72" s="27">
        <v>7172</v>
      </c>
      <c r="J72" s="49"/>
      <c r="K72" s="28">
        <f t="shared" si="2"/>
        <v>0</v>
      </c>
      <c r="L72" s="29">
        <f t="shared" si="3"/>
        <v>0</v>
      </c>
      <c r="M72" s="90">
        <f>SUM(G72,L72:L73)</f>
        <v>0</v>
      </c>
      <c r="N72" s="4"/>
      <c r="O72" s="4"/>
      <c r="P72" s="4"/>
      <c r="Q72" s="4"/>
      <c r="R72" s="4"/>
      <c r="S72" s="4"/>
      <c r="T72" s="4"/>
      <c r="U72" s="4"/>
      <c r="V72" s="4"/>
      <c r="W72" s="4"/>
      <c r="X72" s="4"/>
    </row>
    <row r="73" spans="1:24" ht="14.25" customHeight="1">
      <c r="A73" s="93"/>
      <c r="B73" s="79"/>
      <c r="C73" s="104"/>
      <c r="D73" s="83"/>
      <c r="E73" s="85"/>
      <c r="F73" s="95"/>
      <c r="G73" s="89"/>
      <c r="H73" s="30" t="s">
        <v>62</v>
      </c>
      <c r="I73" s="27">
        <v>24289</v>
      </c>
      <c r="J73" s="50"/>
      <c r="K73" s="28">
        <f t="shared" si="2"/>
        <v>0</v>
      </c>
      <c r="L73" s="29">
        <f t="shared" si="3"/>
        <v>0</v>
      </c>
      <c r="M73" s="91"/>
      <c r="N73" s="4"/>
      <c r="O73" s="4"/>
      <c r="P73" s="4"/>
      <c r="Q73" s="4"/>
      <c r="R73" s="4"/>
      <c r="S73" s="4"/>
      <c r="T73" s="4"/>
      <c r="U73" s="4"/>
      <c r="V73" s="4"/>
      <c r="W73" s="4"/>
      <c r="X73" s="4"/>
    </row>
    <row r="74" spans="1:24" ht="14.25" customHeight="1">
      <c r="A74" s="92">
        <v>30</v>
      </c>
      <c r="B74" s="78" t="s">
        <v>0</v>
      </c>
      <c r="C74" s="102">
        <v>218</v>
      </c>
      <c r="D74" s="82"/>
      <c r="E74" s="84">
        <f>ROUNDDOWN(D74*10/110,2)</f>
        <v>0</v>
      </c>
      <c r="F74" s="94">
        <v>100</v>
      </c>
      <c r="G74" s="88">
        <f>ROUNDDOWN(C74*D74*((185-F74)/100),2)*12</f>
        <v>0</v>
      </c>
      <c r="H74" s="26" t="s">
        <v>34</v>
      </c>
      <c r="I74" s="27">
        <v>78990</v>
      </c>
      <c r="J74" s="49"/>
      <c r="K74" s="28">
        <f aca="true" t="shared" si="4" ref="K74:K105">ROUNDDOWN(J74*10/110,2)</f>
        <v>0</v>
      </c>
      <c r="L74" s="29">
        <f t="shared" si="3"/>
        <v>0</v>
      </c>
      <c r="M74" s="90">
        <f>SUM(G74,L74:L75)</f>
        <v>0</v>
      </c>
      <c r="N74" s="4"/>
      <c r="O74" s="4"/>
      <c r="P74" s="4"/>
      <c r="Q74" s="4"/>
      <c r="R74" s="4"/>
      <c r="S74" s="4"/>
      <c r="T74" s="4"/>
      <c r="U74" s="4"/>
      <c r="V74" s="4"/>
      <c r="W74" s="4"/>
      <c r="X74" s="4"/>
    </row>
    <row r="75" spans="1:24" ht="14.25" customHeight="1">
      <c r="A75" s="93"/>
      <c r="B75" s="79"/>
      <c r="C75" s="104"/>
      <c r="D75" s="83"/>
      <c r="E75" s="85"/>
      <c r="F75" s="95"/>
      <c r="G75" s="89"/>
      <c r="H75" s="30" t="s">
        <v>62</v>
      </c>
      <c r="I75" s="27">
        <v>215816</v>
      </c>
      <c r="J75" s="50"/>
      <c r="K75" s="28">
        <f t="shared" si="4"/>
        <v>0</v>
      </c>
      <c r="L75" s="29">
        <f t="shared" si="3"/>
        <v>0</v>
      </c>
      <c r="M75" s="91"/>
      <c r="N75" s="4"/>
      <c r="O75" s="4"/>
      <c r="P75" s="4"/>
      <c r="Q75" s="4"/>
      <c r="R75" s="4"/>
      <c r="S75" s="4"/>
      <c r="T75" s="4"/>
      <c r="U75" s="4"/>
      <c r="V75" s="4"/>
      <c r="W75" s="4"/>
      <c r="X75" s="4"/>
    </row>
    <row r="76" spans="1:24" ht="14.25" customHeight="1">
      <c r="A76" s="92">
        <v>31</v>
      </c>
      <c r="B76" s="78" t="s">
        <v>1</v>
      </c>
      <c r="C76" s="102">
        <v>250</v>
      </c>
      <c r="D76" s="82"/>
      <c r="E76" s="84">
        <f>ROUNDDOWN(D76*10/110,2)</f>
        <v>0</v>
      </c>
      <c r="F76" s="94">
        <v>100</v>
      </c>
      <c r="G76" s="88">
        <f>ROUNDDOWN(C76*D76*((185-F76)/100),2)*12</f>
        <v>0</v>
      </c>
      <c r="H76" s="26" t="s">
        <v>34</v>
      </c>
      <c r="I76" s="27">
        <v>92287</v>
      </c>
      <c r="J76" s="49"/>
      <c r="K76" s="28">
        <f t="shared" si="4"/>
        <v>0</v>
      </c>
      <c r="L76" s="29">
        <f t="shared" si="3"/>
        <v>0</v>
      </c>
      <c r="M76" s="90">
        <f>SUM(G76,L76:L77)</f>
        <v>0</v>
      </c>
      <c r="N76" s="4"/>
      <c r="O76" s="4"/>
      <c r="P76" s="4"/>
      <c r="Q76" s="4"/>
      <c r="R76" s="4"/>
      <c r="S76" s="4"/>
      <c r="T76" s="4"/>
      <c r="U76" s="4"/>
      <c r="V76" s="4"/>
      <c r="W76" s="4"/>
      <c r="X76" s="4"/>
    </row>
    <row r="77" spans="1:24" ht="14.25" customHeight="1">
      <c r="A77" s="93"/>
      <c r="B77" s="79"/>
      <c r="C77" s="104"/>
      <c r="D77" s="83"/>
      <c r="E77" s="85"/>
      <c r="F77" s="95"/>
      <c r="G77" s="89"/>
      <c r="H77" s="30" t="s">
        <v>62</v>
      </c>
      <c r="I77" s="27">
        <v>236985</v>
      </c>
      <c r="J77" s="50"/>
      <c r="K77" s="28">
        <f t="shared" si="4"/>
        <v>0</v>
      </c>
      <c r="L77" s="29">
        <f t="shared" si="3"/>
        <v>0</v>
      </c>
      <c r="M77" s="91"/>
      <c r="N77" s="4"/>
      <c r="O77" s="4"/>
      <c r="P77" s="4"/>
      <c r="Q77" s="4"/>
      <c r="R77" s="4"/>
      <c r="S77" s="4"/>
      <c r="T77" s="4"/>
      <c r="U77" s="4"/>
      <c r="V77" s="4"/>
      <c r="W77" s="4"/>
      <c r="X77" s="4"/>
    </row>
    <row r="78" spans="1:24" ht="14.25" customHeight="1">
      <c r="A78" s="92">
        <v>32</v>
      </c>
      <c r="B78" s="78" t="s">
        <v>20</v>
      </c>
      <c r="C78" s="102">
        <v>238</v>
      </c>
      <c r="D78" s="82"/>
      <c r="E78" s="84">
        <f>ROUNDDOWN(D78*10/110,2)</f>
        <v>0</v>
      </c>
      <c r="F78" s="94">
        <v>100</v>
      </c>
      <c r="G78" s="88">
        <f>ROUNDDOWN(C78*D78*((185-F78)/100),2)*12</f>
        <v>0</v>
      </c>
      <c r="H78" s="26" t="s">
        <v>34</v>
      </c>
      <c r="I78" s="27">
        <v>91778</v>
      </c>
      <c r="J78" s="49"/>
      <c r="K78" s="28">
        <f t="shared" si="4"/>
        <v>0</v>
      </c>
      <c r="L78" s="29">
        <f t="shared" si="3"/>
        <v>0</v>
      </c>
      <c r="M78" s="90">
        <f>SUM(G78,L78:L79)</f>
        <v>0</v>
      </c>
      <c r="N78" s="4"/>
      <c r="O78" s="4"/>
      <c r="P78" s="4"/>
      <c r="Q78" s="4"/>
      <c r="R78" s="4"/>
      <c r="S78" s="4"/>
      <c r="T78" s="4"/>
      <c r="U78" s="4"/>
      <c r="V78" s="4"/>
      <c r="W78" s="4"/>
      <c r="X78" s="4"/>
    </row>
    <row r="79" spans="1:24" ht="14.25" customHeight="1">
      <c r="A79" s="93"/>
      <c r="B79" s="79"/>
      <c r="C79" s="104"/>
      <c r="D79" s="83"/>
      <c r="E79" s="85"/>
      <c r="F79" s="95"/>
      <c r="G79" s="89"/>
      <c r="H79" s="30" t="s">
        <v>62</v>
      </c>
      <c r="I79" s="27">
        <v>215133</v>
      </c>
      <c r="J79" s="50"/>
      <c r="K79" s="28">
        <f t="shared" si="4"/>
        <v>0</v>
      </c>
      <c r="L79" s="29">
        <f t="shared" si="3"/>
        <v>0</v>
      </c>
      <c r="M79" s="91"/>
      <c r="N79" s="4"/>
      <c r="O79" s="4"/>
      <c r="P79" s="4"/>
      <c r="Q79" s="4"/>
      <c r="R79" s="4"/>
      <c r="S79" s="4"/>
      <c r="T79" s="4"/>
      <c r="U79" s="4"/>
      <c r="V79" s="4"/>
      <c r="W79" s="4"/>
      <c r="X79" s="4"/>
    </row>
    <row r="80" spans="1:24" ht="14.25" customHeight="1">
      <c r="A80" s="92">
        <v>33</v>
      </c>
      <c r="B80" s="78" t="s">
        <v>21</v>
      </c>
      <c r="C80" s="102">
        <v>124</v>
      </c>
      <c r="D80" s="82"/>
      <c r="E80" s="84">
        <f>ROUNDDOWN(D80*10/110,2)</f>
        <v>0</v>
      </c>
      <c r="F80" s="94">
        <v>100</v>
      </c>
      <c r="G80" s="88">
        <f>ROUNDDOWN(C80*D80*((185-F80)/100),2)*12</f>
        <v>0</v>
      </c>
      <c r="H80" s="26" t="s">
        <v>34</v>
      </c>
      <c r="I80" s="27">
        <v>43997</v>
      </c>
      <c r="J80" s="49"/>
      <c r="K80" s="28">
        <f t="shared" si="4"/>
        <v>0</v>
      </c>
      <c r="L80" s="29">
        <f t="shared" si="3"/>
        <v>0</v>
      </c>
      <c r="M80" s="90">
        <f>SUM(G80,L80:L81)</f>
        <v>0</v>
      </c>
      <c r="N80" s="4"/>
      <c r="O80" s="4"/>
      <c r="P80" s="4"/>
      <c r="Q80" s="4"/>
      <c r="R80" s="4"/>
      <c r="S80" s="4"/>
      <c r="T80" s="4"/>
      <c r="U80" s="4"/>
      <c r="V80" s="4"/>
      <c r="W80" s="4"/>
      <c r="X80" s="4"/>
    </row>
    <row r="81" spans="1:24" ht="14.25" customHeight="1">
      <c r="A81" s="93"/>
      <c r="B81" s="79"/>
      <c r="C81" s="104"/>
      <c r="D81" s="83"/>
      <c r="E81" s="85"/>
      <c r="F81" s="95"/>
      <c r="G81" s="89"/>
      <c r="H81" s="30" t="s">
        <v>62</v>
      </c>
      <c r="I81" s="27">
        <v>110985</v>
      </c>
      <c r="J81" s="50"/>
      <c r="K81" s="28">
        <f t="shared" si="4"/>
        <v>0</v>
      </c>
      <c r="L81" s="29">
        <f t="shared" si="3"/>
        <v>0</v>
      </c>
      <c r="M81" s="91"/>
      <c r="N81" s="4"/>
      <c r="O81" s="4"/>
      <c r="P81" s="4"/>
      <c r="Q81" s="4"/>
      <c r="R81" s="4"/>
      <c r="S81" s="4"/>
      <c r="T81" s="4"/>
      <c r="U81" s="4"/>
      <c r="V81" s="4"/>
      <c r="W81" s="4"/>
      <c r="X81" s="4"/>
    </row>
    <row r="82" spans="1:24" ht="14.25" customHeight="1">
      <c r="A82" s="92">
        <v>34</v>
      </c>
      <c r="B82" s="78" t="s">
        <v>22</v>
      </c>
      <c r="C82" s="102">
        <v>157</v>
      </c>
      <c r="D82" s="82"/>
      <c r="E82" s="84">
        <f>ROUNDDOWN(D82*10/110,2)</f>
        <v>0</v>
      </c>
      <c r="F82" s="94">
        <v>100</v>
      </c>
      <c r="G82" s="88">
        <f>ROUNDDOWN(C82*D82*((185-F82)/100),2)*12</f>
        <v>0</v>
      </c>
      <c r="H82" s="26" t="s">
        <v>34</v>
      </c>
      <c r="I82" s="27">
        <v>51998</v>
      </c>
      <c r="J82" s="49"/>
      <c r="K82" s="28">
        <f t="shared" si="4"/>
        <v>0</v>
      </c>
      <c r="L82" s="29">
        <f t="shared" si="3"/>
        <v>0</v>
      </c>
      <c r="M82" s="90">
        <f>SUM(G82,L82:L83)</f>
        <v>0</v>
      </c>
      <c r="N82" s="4"/>
      <c r="O82" s="4"/>
      <c r="P82" s="4"/>
      <c r="Q82" s="4"/>
      <c r="R82" s="4"/>
      <c r="S82" s="4"/>
      <c r="T82" s="4"/>
      <c r="U82" s="4"/>
      <c r="V82" s="4"/>
      <c r="W82" s="4"/>
      <c r="X82" s="4"/>
    </row>
    <row r="83" spans="1:24" ht="14.25" customHeight="1">
      <c r="A83" s="93"/>
      <c r="B83" s="79"/>
      <c r="C83" s="104"/>
      <c r="D83" s="83"/>
      <c r="E83" s="85"/>
      <c r="F83" s="95"/>
      <c r="G83" s="89"/>
      <c r="H83" s="30" t="s">
        <v>62</v>
      </c>
      <c r="I83" s="27">
        <v>140985</v>
      </c>
      <c r="J83" s="50"/>
      <c r="K83" s="28">
        <f t="shared" si="4"/>
        <v>0</v>
      </c>
      <c r="L83" s="29">
        <f t="shared" si="3"/>
        <v>0</v>
      </c>
      <c r="M83" s="91"/>
      <c r="N83" s="4"/>
      <c r="O83" s="4"/>
      <c r="P83" s="4"/>
      <c r="Q83" s="4"/>
      <c r="R83" s="4"/>
      <c r="S83" s="4"/>
      <c r="T83" s="4"/>
      <c r="U83" s="4"/>
      <c r="V83" s="4"/>
      <c r="W83" s="4"/>
      <c r="X83" s="4"/>
    </row>
    <row r="84" spans="1:24" ht="14.25" customHeight="1">
      <c r="A84" s="92">
        <v>35</v>
      </c>
      <c r="B84" s="78" t="s">
        <v>23</v>
      </c>
      <c r="C84" s="102">
        <v>281</v>
      </c>
      <c r="D84" s="82"/>
      <c r="E84" s="84">
        <f>ROUNDDOWN(D84*10/110,2)</f>
        <v>0</v>
      </c>
      <c r="F84" s="94">
        <v>100</v>
      </c>
      <c r="G84" s="88">
        <f>ROUNDDOWN(C84*D84*((185-F84)/100),2)*12</f>
        <v>0</v>
      </c>
      <c r="H84" s="26" t="s">
        <v>34</v>
      </c>
      <c r="I84" s="27">
        <v>92297</v>
      </c>
      <c r="J84" s="49"/>
      <c r="K84" s="28">
        <f t="shared" si="4"/>
        <v>0</v>
      </c>
      <c r="L84" s="29">
        <f t="shared" si="3"/>
        <v>0</v>
      </c>
      <c r="M84" s="90">
        <f>SUM(G84,L84:L85)</f>
        <v>0</v>
      </c>
      <c r="N84" s="4"/>
      <c r="O84" s="4"/>
      <c r="P84" s="4"/>
      <c r="Q84" s="4"/>
      <c r="R84" s="4"/>
      <c r="S84" s="4"/>
      <c r="T84" s="4"/>
      <c r="U84" s="4"/>
      <c r="V84" s="4"/>
      <c r="W84" s="4"/>
      <c r="X84" s="4"/>
    </row>
    <row r="85" spans="1:24" ht="14.25" customHeight="1">
      <c r="A85" s="93"/>
      <c r="B85" s="79"/>
      <c r="C85" s="104"/>
      <c r="D85" s="83"/>
      <c r="E85" s="85"/>
      <c r="F85" s="95"/>
      <c r="G85" s="89"/>
      <c r="H85" s="30" t="s">
        <v>62</v>
      </c>
      <c r="I85" s="27">
        <v>223399</v>
      </c>
      <c r="J85" s="50"/>
      <c r="K85" s="28">
        <f t="shared" si="4"/>
        <v>0</v>
      </c>
      <c r="L85" s="29">
        <f t="shared" si="3"/>
        <v>0</v>
      </c>
      <c r="M85" s="91"/>
      <c r="N85" s="4"/>
      <c r="O85" s="4"/>
      <c r="P85" s="4"/>
      <c r="Q85" s="4"/>
      <c r="R85" s="4"/>
      <c r="S85" s="4"/>
      <c r="T85" s="4"/>
      <c r="U85" s="4"/>
      <c r="V85" s="4"/>
      <c r="W85" s="4"/>
      <c r="X85" s="4"/>
    </row>
    <row r="86" spans="1:24" ht="14.25" customHeight="1">
      <c r="A86" s="92">
        <v>36</v>
      </c>
      <c r="B86" s="78" t="s">
        <v>24</v>
      </c>
      <c r="C86" s="102">
        <v>223</v>
      </c>
      <c r="D86" s="82"/>
      <c r="E86" s="84">
        <f>ROUNDDOWN(D86*10/110,2)</f>
        <v>0</v>
      </c>
      <c r="F86" s="94">
        <v>100</v>
      </c>
      <c r="G86" s="88">
        <f>ROUNDDOWN(C86*D86*((185-F86)/100),2)*12</f>
        <v>0</v>
      </c>
      <c r="H86" s="26" t="s">
        <v>34</v>
      </c>
      <c r="I86" s="27">
        <v>93893</v>
      </c>
      <c r="J86" s="49"/>
      <c r="K86" s="28">
        <f t="shared" si="4"/>
        <v>0</v>
      </c>
      <c r="L86" s="29">
        <f t="shared" si="3"/>
        <v>0</v>
      </c>
      <c r="M86" s="90">
        <f>SUM(G86,L86:L87)</f>
        <v>0</v>
      </c>
      <c r="N86" s="4"/>
      <c r="O86" s="4"/>
      <c r="P86" s="4"/>
      <c r="Q86" s="4"/>
      <c r="R86" s="4"/>
      <c r="S86" s="4"/>
      <c r="T86" s="4"/>
      <c r="U86" s="4"/>
      <c r="V86" s="4"/>
      <c r="W86" s="4"/>
      <c r="X86" s="4"/>
    </row>
    <row r="87" spans="1:24" ht="14.25" customHeight="1">
      <c r="A87" s="93"/>
      <c r="B87" s="79"/>
      <c r="C87" s="104"/>
      <c r="D87" s="83"/>
      <c r="E87" s="85"/>
      <c r="F87" s="95"/>
      <c r="G87" s="89"/>
      <c r="H87" s="30" t="s">
        <v>62</v>
      </c>
      <c r="I87" s="27">
        <v>243677</v>
      </c>
      <c r="J87" s="50"/>
      <c r="K87" s="28">
        <f t="shared" si="4"/>
        <v>0</v>
      </c>
      <c r="L87" s="29">
        <f t="shared" si="3"/>
        <v>0</v>
      </c>
      <c r="M87" s="91"/>
      <c r="N87" s="4"/>
      <c r="O87" s="4"/>
      <c r="P87" s="4"/>
      <c r="Q87" s="4"/>
      <c r="R87" s="4"/>
      <c r="S87" s="4"/>
      <c r="T87" s="4"/>
      <c r="U87" s="4"/>
      <c r="V87" s="4"/>
      <c r="W87" s="4"/>
      <c r="X87" s="4"/>
    </row>
    <row r="88" spans="1:24" ht="14.25" customHeight="1">
      <c r="A88" s="92">
        <v>37</v>
      </c>
      <c r="B88" s="96" t="s">
        <v>69</v>
      </c>
      <c r="C88" s="102">
        <v>407</v>
      </c>
      <c r="D88" s="82"/>
      <c r="E88" s="84">
        <f>ROUNDDOWN(D88*10/110,2)</f>
        <v>0</v>
      </c>
      <c r="F88" s="94">
        <v>100</v>
      </c>
      <c r="G88" s="88">
        <f>ROUNDDOWN(C88*D88*((185-F88)/100),2)*12</f>
        <v>0</v>
      </c>
      <c r="H88" s="26" t="s">
        <v>34</v>
      </c>
      <c r="I88" s="27">
        <v>137005</v>
      </c>
      <c r="J88" s="49"/>
      <c r="K88" s="28">
        <f t="shared" si="4"/>
        <v>0</v>
      </c>
      <c r="L88" s="29">
        <f t="shared" si="3"/>
        <v>0</v>
      </c>
      <c r="M88" s="90">
        <f>SUM(G88,L88:L89)</f>
        <v>0</v>
      </c>
      <c r="N88" s="4"/>
      <c r="O88" s="4"/>
      <c r="P88" s="4"/>
      <c r="Q88" s="4"/>
      <c r="R88" s="4"/>
      <c r="S88" s="4"/>
      <c r="T88" s="4"/>
      <c r="U88" s="4"/>
      <c r="V88" s="4"/>
      <c r="W88" s="4"/>
      <c r="X88" s="4"/>
    </row>
    <row r="89" spans="1:24" ht="14.25" customHeight="1">
      <c r="A89" s="93"/>
      <c r="B89" s="97"/>
      <c r="C89" s="104"/>
      <c r="D89" s="83"/>
      <c r="E89" s="85"/>
      <c r="F89" s="95"/>
      <c r="G89" s="89"/>
      <c r="H89" s="30" t="s">
        <v>62</v>
      </c>
      <c r="I89" s="27">
        <v>386244</v>
      </c>
      <c r="J89" s="50"/>
      <c r="K89" s="28">
        <f t="shared" si="4"/>
        <v>0</v>
      </c>
      <c r="L89" s="29">
        <f t="shared" si="3"/>
        <v>0</v>
      </c>
      <c r="M89" s="91"/>
      <c r="N89" s="4"/>
      <c r="O89" s="4"/>
      <c r="P89" s="4"/>
      <c r="Q89" s="4"/>
      <c r="R89" s="4"/>
      <c r="S89" s="4"/>
      <c r="T89" s="4"/>
      <c r="U89" s="4"/>
      <c r="V89" s="4"/>
      <c r="W89" s="4"/>
      <c r="X89" s="4"/>
    </row>
    <row r="90" spans="1:24" ht="14.25" customHeight="1">
      <c r="A90" s="92">
        <v>38</v>
      </c>
      <c r="B90" s="78" t="s">
        <v>25</v>
      </c>
      <c r="C90" s="102">
        <v>66</v>
      </c>
      <c r="D90" s="82"/>
      <c r="E90" s="84">
        <f>ROUNDDOWN(D90*10/110,2)</f>
        <v>0</v>
      </c>
      <c r="F90" s="94">
        <v>100</v>
      </c>
      <c r="G90" s="88">
        <f>ROUNDDOWN(C90*D90*((185-F90)/100),2)*12</f>
        <v>0</v>
      </c>
      <c r="H90" s="26" t="s">
        <v>34</v>
      </c>
      <c r="I90" s="27">
        <v>17471</v>
      </c>
      <c r="J90" s="49"/>
      <c r="K90" s="28">
        <f t="shared" si="4"/>
        <v>0</v>
      </c>
      <c r="L90" s="29">
        <f t="shared" si="3"/>
        <v>0</v>
      </c>
      <c r="M90" s="90">
        <f>SUM(G90,L90:L91)</f>
        <v>0</v>
      </c>
      <c r="N90" s="4"/>
      <c r="O90" s="4"/>
      <c r="P90" s="4"/>
      <c r="Q90" s="4"/>
      <c r="R90" s="4"/>
      <c r="S90" s="4"/>
      <c r="T90" s="4"/>
      <c r="U90" s="4"/>
      <c r="V90" s="4"/>
      <c r="W90" s="4"/>
      <c r="X90" s="4"/>
    </row>
    <row r="91" spans="1:24" ht="14.25" customHeight="1">
      <c r="A91" s="93"/>
      <c r="B91" s="79"/>
      <c r="C91" s="104"/>
      <c r="D91" s="83"/>
      <c r="E91" s="85"/>
      <c r="F91" s="95"/>
      <c r="G91" s="89"/>
      <c r="H91" s="30" t="s">
        <v>62</v>
      </c>
      <c r="I91" s="27">
        <v>55147</v>
      </c>
      <c r="J91" s="50"/>
      <c r="K91" s="28">
        <f t="shared" si="4"/>
        <v>0</v>
      </c>
      <c r="L91" s="29">
        <f t="shared" si="3"/>
        <v>0</v>
      </c>
      <c r="M91" s="91"/>
      <c r="N91" s="4"/>
      <c r="O91" s="4"/>
      <c r="P91" s="4"/>
      <c r="Q91" s="4"/>
      <c r="R91" s="4"/>
      <c r="S91" s="4"/>
      <c r="T91" s="4"/>
      <c r="U91" s="4"/>
      <c r="V91" s="4"/>
      <c r="W91" s="4"/>
      <c r="X91" s="4"/>
    </row>
    <row r="92" spans="1:24" ht="14.25" customHeight="1">
      <c r="A92" s="92">
        <v>39</v>
      </c>
      <c r="B92" s="78" t="s">
        <v>26</v>
      </c>
      <c r="C92" s="102">
        <v>166</v>
      </c>
      <c r="D92" s="82"/>
      <c r="E92" s="84">
        <f>ROUNDDOWN(D92*10/110,2)</f>
        <v>0</v>
      </c>
      <c r="F92" s="94">
        <v>100</v>
      </c>
      <c r="G92" s="88">
        <f>ROUNDDOWN(C92*D92*((185-F92)/100),2)*12</f>
        <v>0</v>
      </c>
      <c r="H92" s="26" t="s">
        <v>34</v>
      </c>
      <c r="I92" s="27">
        <v>88474</v>
      </c>
      <c r="J92" s="49"/>
      <c r="K92" s="28">
        <f t="shared" si="4"/>
        <v>0</v>
      </c>
      <c r="L92" s="29">
        <f t="shared" si="3"/>
        <v>0</v>
      </c>
      <c r="M92" s="90">
        <f>SUM(G92,L92:L93)</f>
        <v>0</v>
      </c>
      <c r="N92" s="4"/>
      <c r="O92" s="4"/>
      <c r="P92" s="4"/>
      <c r="Q92" s="4"/>
      <c r="R92" s="4"/>
      <c r="S92" s="4"/>
      <c r="T92" s="4"/>
      <c r="U92" s="13"/>
      <c r="V92" s="4"/>
      <c r="W92" s="4"/>
      <c r="X92" s="4"/>
    </row>
    <row r="93" spans="1:24" ht="14.25" customHeight="1">
      <c r="A93" s="93"/>
      <c r="B93" s="79"/>
      <c r="C93" s="104"/>
      <c r="D93" s="83"/>
      <c r="E93" s="85"/>
      <c r="F93" s="95"/>
      <c r="G93" s="89"/>
      <c r="H93" s="30" t="s">
        <v>62</v>
      </c>
      <c r="I93" s="27">
        <v>217155</v>
      </c>
      <c r="J93" s="50"/>
      <c r="K93" s="28">
        <f t="shared" si="4"/>
        <v>0</v>
      </c>
      <c r="L93" s="29">
        <f t="shared" si="3"/>
        <v>0</v>
      </c>
      <c r="M93" s="91"/>
      <c r="N93" s="4"/>
      <c r="O93" s="4"/>
      <c r="P93" s="4"/>
      <c r="Q93" s="4"/>
      <c r="R93" s="4"/>
      <c r="S93" s="4"/>
      <c r="T93" s="4"/>
      <c r="U93" s="13"/>
      <c r="V93" s="4"/>
      <c r="W93" s="4"/>
      <c r="X93" s="4"/>
    </row>
    <row r="94" spans="1:24" ht="14.25" customHeight="1">
      <c r="A94" s="92">
        <v>40</v>
      </c>
      <c r="B94" s="78" t="s">
        <v>27</v>
      </c>
      <c r="C94" s="102">
        <v>266</v>
      </c>
      <c r="D94" s="82"/>
      <c r="E94" s="84">
        <f>ROUNDDOWN(D94*10/110,2)</f>
        <v>0</v>
      </c>
      <c r="F94" s="94">
        <v>100</v>
      </c>
      <c r="G94" s="88">
        <f>ROUNDDOWN(C94*D94*((185-F94)/100),2)*12</f>
        <v>0</v>
      </c>
      <c r="H94" s="26" t="s">
        <v>34</v>
      </c>
      <c r="I94" s="27">
        <v>89569</v>
      </c>
      <c r="J94" s="49"/>
      <c r="K94" s="28">
        <f t="shared" si="4"/>
        <v>0</v>
      </c>
      <c r="L94" s="29">
        <f t="shared" si="3"/>
        <v>0</v>
      </c>
      <c r="M94" s="90">
        <f>SUM(G94,L94:L95)</f>
        <v>0</v>
      </c>
      <c r="N94" s="4"/>
      <c r="O94" s="4"/>
      <c r="P94" s="4"/>
      <c r="Q94" s="4"/>
      <c r="R94" s="4"/>
      <c r="S94" s="4"/>
      <c r="T94" s="4"/>
      <c r="U94" s="4"/>
      <c r="V94" s="4"/>
      <c r="W94" s="4"/>
      <c r="X94" s="4"/>
    </row>
    <row r="95" spans="1:24" ht="14.25" customHeight="1">
      <c r="A95" s="93"/>
      <c r="B95" s="79"/>
      <c r="C95" s="104"/>
      <c r="D95" s="83"/>
      <c r="E95" s="85"/>
      <c r="F95" s="95"/>
      <c r="G95" s="89"/>
      <c r="H95" s="30" t="s">
        <v>62</v>
      </c>
      <c r="I95" s="27">
        <v>235978</v>
      </c>
      <c r="J95" s="50"/>
      <c r="K95" s="28">
        <f t="shared" si="4"/>
        <v>0</v>
      </c>
      <c r="L95" s="29">
        <f t="shared" si="3"/>
        <v>0</v>
      </c>
      <c r="M95" s="91"/>
      <c r="N95" s="4"/>
      <c r="O95" s="4"/>
      <c r="P95" s="4"/>
      <c r="Q95" s="4"/>
      <c r="R95" s="4"/>
      <c r="S95" s="4"/>
      <c r="T95" s="4"/>
      <c r="U95" s="4"/>
      <c r="V95" s="4"/>
      <c r="W95" s="4"/>
      <c r="X95" s="4"/>
    </row>
    <row r="96" spans="1:24" ht="14.25" customHeight="1">
      <c r="A96" s="92">
        <v>41</v>
      </c>
      <c r="B96" s="78" t="s">
        <v>28</v>
      </c>
      <c r="C96" s="102">
        <v>271</v>
      </c>
      <c r="D96" s="82"/>
      <c r="E96" s="84">
        <f>ROUNDDOWN(D96*10/110,2)</f>
        <v>0</v>
      </c>
      <c r="F96" s="94">
        <v>100</v>
      </c>
      <c r="G96" s="88">
        <f>ROUNDDOWN(C96*D96*((185-F96)/100),2)*12</f>
        <v>0</v>
      </c>
      <c r="H96" s="26" t="s">
        <v>34</v>
      </c>
      <c r="I96" s="27">
        <v>84073</v>
      </c>
      <c r="J96" s="49"/>
      <c r="K96" s="28">
        <f t="shared" si="4"/>
        <v>0</v>
      </c>
      <c r="L96" s="29">
        <f t="shared" si="3"/>
        <v>0</v>
      </c>
      <c r="M96" s="90">
        <f>SUM(G96,L96:L97)</f>
        <v>0</v>
      </c>
      <c r="N96" s="4"/>
      <c r="O96" s="4"/>
      <c r="P96" s="4"/>
      <c r="Q96" s="4"/>
      <c r="R96" s="4"/>
      <c r="S96" s="4"/>
      <c r="T96" s="4"/>
      <c r="U96" s="4"/>
      <c r="V96" s="4"/>
      <c r="W96" s="4"/>
      <c r="X96" s="4"/>
    </row>
    <row r="97" spans="1:24" ht="14.25" customHeight="1">
      <c r="A97" s="93"/>
      <c r="B97" s="79"/>
      <c r="C97" s="104"/>
      <c r="D97" s="83"/>
      <c r="E97" s="85"/>
      <c r="F97" s="95"/>
      <c r="G97" s="89"/>
      <c r="H97" s="30" t="s">
        <v>62</v>
      </c>
      <c r="I97" s="27">
        <v>208356</v>
      </c>
      <c r="J97" s="50"/>
      <c r="K97" s="28">
        <f t="shared" si="4"/>
        <v>0</v>
      </c>
      <c r="L97" s="29">
        <f t="shared" si="3"/>
        <v>0</v>
      </c>
      <c r="M97" s="91"/>
      <c r="N97" s="4"/>
      <c r="O97" s="4"/>
      <c r="P97" s="4"/>
      <c r="Q97" s="4"/>
      <c r="R97" s="4"/>
      <c r="S97" s="4"/>
      <c r="T97" s="4"/>
      <c r="U97" s="4"/>
      <c r="V97" s="4"/>
      <c r="W97" s="4"/>
      <c r="X97" s="4"/>
    </row>
    <row r="98" spans="1:24" ht="14.25" customHeight="1">
      <c r="A98" s="92">
        <v>42</v>
      </c>
      <c r="B98" s="96" t="s">
        <v>70</v>
      </c>
      <c r="C98" s="102">
        <v>342</v>
      </c>
      <c r="D98" s="82"/>
      <c r="E98" s="84">
        <f>ROUNDDOWN(D98*10/110,2)</f>
        <v>0</v>
      </c>
      <c r="F98" s="94">
        <v>100</v>
      </c>
      <c r="G98" s="88">
        <f>ROUNDDOWN(C98*D98*((185-F98)/100),2)*12</f>
        <v>0</v>
      </c>
      <c r="H98" s="26" t="s">
        <v>34</v>
      </c>
      <c r="I98" s="27">
        <v>223829</v>
      </c>
      <c r="J98" s="49"/>
      <c r="K98" s="28">
        <f t="shared" si="4"/>
        <v>0</v>
      </c>
      <c r="L98" s="29">
        <f t="shared" si="3"/>
        <v>0</v>
      </c>
      <c r="M98" s="90">
        <f>SUM(G98,L98:L99)</f>
        <v>0</v>
      </c>
      <c r="N98" s="4"/>
      <c r="O98" s="4"/>
      <c r="P98" s="4"/>
      <c r="Q98" s="4"/>
      <c r="R98" s="4"/>
      <c r="S98" s="4"/>
      <c r="T98" s="4"/>
      <c r="U98" s="4"/>
      <c r="V98" s="4"/>
      <c r="W98" s="4"/>
      <c r="X98" s="4"/>
    </row>
    <row r="99" spans="1:24" ht="14.25" customHeight="1">
      <c r="A99" s="93"/>
      <c r="B99" s="97"/>
      <c r="C99" s="104"/>
      <c r="D99" s="83"/>
      <c r="E99" s="85"/>
      <c r="F99" s="95"/>
      <c r="G99" s="89"/>
      <c r="H99" s="30" t="s">
        <v>62</v>
      </c>
      <c r="I99" s="27">
        <v>465286</v>
      </c>
      <c r="J99" s="50"/>
      <c r="K99" s="28">
        <f t="shared" si="4"/>
        <v>0</v>
      </c>
      <c r="L99" s="29">
        <f t="shared" si="3"/>
        <v>0</v>
      </c>
      <c r="M99" s="91"/>
      <c r="N99" s="4"/>
      <c r="O99" s="4"/>
      <c r="P99" s="4"/>
      <c r="Q99" s="4"/>
      <c r="R99" s="4"/>
      <c r="S99" s="4"/>
      <c r="T99" s="4"/>
      <c r="U99" s="4"/>
      <c r="V99" s="4"/>
      <c r="W99" s="4"/>
      <c r="X99" s="4"/>
    </row>
    <row r="100" spans="1:24" ht="14.25" customHeight="1">
      <c r="A100" s="92">
        <v>43</v>
      </c>
      <c r="B100" s="96" t="s">
        <v>71</v>
      </c>
      <c r="C100" s="102">
        <v>598</v>
      </c>
      <c r="D100" s="82"/>
      <c r="E100" s="84">
        <f>ROUNDDOWN(D100*10/110,2)</f>
        <v>0</v>
      </c>
      <c r="F100" s="94">
        <v>100</v>
      </c>
      <c r="G100" s="88">
        <f>ROUNDDOWN(C100*D100*((185-F100)/100),2)*12</f>
        <v>0</v>
      </c>
      <c r="H100" s="26" t="s">
        <v>34</v>
      </c>
      <c r="I100" s="27">
        <v>224667</v>
      </c>
      <c r="J100" s="49"/>
      <c r="K100" s="28">
        <f t="shared" si="4"/>
        <v>0</v>
      </c>
      <c r="L100" s="29">
        <f t="shared" si="3"/>
        <v>0</v>
      </c>
      <c r="M100" s="90">
        <f>SUM(G100,L100:L101)</f>
        <v>0</v>
      </c>
      <c r="N100" s="4"/>
      <c r="O100" s="4"/>
      <c r="P100" s="4"/>
      <c r="Q100" s="4"/>
      <c r="R100" s="4"/>
      <c r="S100" s="4"/>
      <c r="T100" s="4"/>
      <c r="U100" s="13"/>
      <c r="V100" s="4"/>
      <c r="W100" s="4"/>
      <c r="X100" s="4"/>
    </row>
    <row r="101" spans="1:24" ht="14.25" customHeight="1">
      <c r="A101" s="93"/>
      <c r="B101" s="97"/>
      <c r="C101" s="104"/>
      <c r="D101" s="83"/>
      <c r="E101" s="85"/>
      <c r="F101" s="95"/>
      <c r="G101" s="89"/>
      <c r="H101" s="30" t="s">
        <v>62</v>
      </c>
      <c r="I101" s="27">
        <v>575616</v>
      </c>
      <c r="J101" s="50"/>
      <c r="K101" s="28">
        <f t="shared" si="4"/>
        <v>0</v>
      </c>
      <c r="L101" s="29">
        <f t="shared" si="3"/>
        <v>0</v>
      </c>
      <c r="M101" s="91"/>
      <c r="N101" s="4"/>
      <c r="O101" s="4"/>
      <c r="P101" s="4"/>
      <c r="Q101" s="4"/>
      <c r="R101" s="4"/>
      <c r="S101" s="4"/>
      <c r="T101" s="4"/>
      <c r="U101" s="13"/>
      <c r="V101" s="4"/>
      <c r="W101" s="4"/>
      <c r="X101" s="4"/>
    </row>
    <row r="102" spans="1:24" ht="14.25" customHeight="1">
      <c r="A102" s="92">
        <v>44</v>
      </c>
      <c r="B102" s="96" t="s">
        <v>72</v>
      </c>
      <c r="C102" s="102">
        <v>579</v>
      </c>
      <c r="D102" s="82"/>
      <c r="E102" s="84">
        <f>ROUNDDOWN(D102*10/110,2)</f>
        <v>0</v>
      </c>
      <c r="F102" s="94">
        <v>100</v>
      </c>
      <c r="G102" s="88">
        <f>ROUNDDOWN(C102*D102*((185-F102)/100),2)*12</f>
        <v>0</v>
      </c>
      <c r="H102" s="26" t="s">
        <v>34</v>
      </c>
      <c r="I102" s="27">
        <v>233579</v>
      </c>
      <c r="J102" s="49"/>
      <c r="K102" s="28">
        <f t="shared" si="4"/>
        <v>0</v>
      </c>
      <c r="L102" s="29">
        <f t="shared" si="3"/>
        <v>0</v>
      </c>
      <c r="M102" s="90">
        <f>SUM(G102,L102:L103)</f>
        <v>0</v>
      </c>
      <c r="N102" s="4"/>
      <c r="O102" s="13"/>
      <c r="P102" s="4"/>
      <c r="Q102" s="4"/>
      <c r="R102" s="4"/>
      <c r="S102" s="4"/>
      <c r="T102" s="4"/>
      <c r="U102" s="4"/>
      <c r="V102" s="4"/>
      <c r="W102" s="4"/>
      <c r="X102" s="4"/>
    </row>
    <row r="103" spans="1:24" ht="14.25" customHeight="1">
      <c r="A103" s="93"/>
      <c r="B103" s="97"/>
      <c r="C103" s="104"/>
      <c r="D103" s="83"/>
      <c r="E103" s="85"/>
      <c r="F103" s="95"/>
      <c r="G103" s="89"/>
      <c r="H103" s="30" t="s">
        <v>62</v>
      </c>
      <c r="I103" s="27">
        <v>594362</v>
      </c>
      <c r="J103" s="50"/>
      <c r="K103" s="28">
        <f t="shared" si="4"/>
        <v>0</v>
      </c>
      <c r="L103" s="29">
        <f t="shared" si="3"/>
        <v>0</v>
      </c>
      <c r="M103" s="91"/>
      <c r="N103" s="4"/>
      <c r="O103" s="13"/>
      <c r="P103" s="4"/>
      <c r="Q103" s="4"/>
      <c r="R103" s="4"/>
      <c r="S103" s="4"/>
      <c r="T103" s="4"/>
      <c r="U103" s="4"/>
      <c r="V103" s="4"/>
      <c r="W103" s="4"/>
      <c r="X103" s="4"/>
    </row>
    <row r="104" spans="1:24" ht="14.25" customHeight="1">
      <c r="A104" s="92">
        <v>45</v>
      </c>
      <c r="B104" s="78" t="s">
        <v>90</v>
      </c>
      <c r="C104" s="102">
        <v>79</v>
      </c>
      <c r="D104" s="82"/>
      <c r="E104" s="84">
        <f>ROUNDDOWN(D104*10/110,2)</f>
        <v>0</v>
      </c>
      <c r="F104" s="94">
        <v>100</v>
      </c>
      <c r="G104" s="88">
        <f>ROUNDDOWN(C104*D104*((185-F104)/100),2)*12</f>
        <v>0</v>
      </c>
      <c r="H104" s="26" t="s">
        <v>34</v>
      </c>
      <c r="I104" s="27">
        <v>35303</v>
      </c>
      <c r="J104" s="49"/>
      <c r="K104" s="28">
        <f t="shared" si="4"/>
        <v>0</v>
      </c>
      <c r="L104" s="29">
        <f>ROUNDDOWN(I104*J104,2)</f>
        <v>0</v>
      </c>
      <c r="M104" s="90">
        <f>SUM(G104,L104:L105)</f>
        <v>0</v>
      </c>
      <c r="N104" s="4"/>
      <c r="O104" s="4"/>
      <c r="P104" s="4"/>
      <c r="Q104" s="4"/>
      <c r="R104" s="4"/>
      <c r="S104" s="4"/>
      <c r="T104" s="4"/>
      <c r="U104" s="4"/>
      <c r="V104" s="4"/>
      <c r="W104" s="4"/>
      <c r="X104" s="4"/>
    </row>
    <row r="105" spans="1:24" ht="14.25" customHeight="1">
      <c r="A105" s="93"/>
      <c r="B105" s="79"/>
      <c r="C105" s="104"/>
      <c r="D105" s="83"/>
      <c r="E105" s="85"/>
      <c r="F105" s="95"/>
      <c r="G105" s="89"/>
      <c r="H105" s="30" t="s">
        <v>62</v>
      </c>
      <c r="I105" s="27">
        <v>77928</v>
      </c>
      <c r="J105" s="50"/>
      <c r="K105" s="28">
        <f t="shared" si="4"/>
        <v>0</v>
      </c>
      <c r="L105" s="29">
        <f>ROUNDDOWN(I105*J105,2)</f>
        <v>0</v>
      </c>
      <c r="M105" s="91"/>
      <c r="N105" s="4"/>
      <c r="O105" s="4"/>
      <c r="P105" s="4"/>
      <c r="Q105" s="4"/>
      <c r="R105" s="4"/>
      <c r="S105" s="4"/>
      <c r="T105" s="4"/>
      <c r="U105" s="4"/>
      <c r="V105" s="4"/>
      <c r="W105" s="4"/>
      <c r="X105" s="4"/>
    </row>
    <row r="106" spans="1:24" ht="14.25" customHeight="1">
      <c r="A106" s="92">
        <v>46</v>
      </c>
      <c r="B106" s="114" t="s">
        <v>100</v>
      </c>
      <c r="C106" s="102">
        <v>151</v>
      </c>
      <c r="D106" s="82"/>
      <c r="E106" s="84">
        <f>ROUNDDOWN(D106*10/110,2)</f>
        <v>0</v>
      </c>
      <c r="F106" s="94">
        <v>100</v>
      </c>
      <c r="G106" s="88">
        <f>ROUNDDOWN(C106*D106*((185-F106)/100),2)*12</f>
        <v>0</v>
      </c>
      <c r="H106" s="26" t="s">
        <v>34</v>
      </c>
      <c r="I106" s="27">
        <v>96896</v>
      </c>
      <c r="J106" s="49"/>
      <c r="K106" s="28">
        <f>ROUNDDOWN(J106*10/110,2)</f>
        <v>0</v>
      </c>
      <c r="L106" s="29">
        <f>ROUNDDOWN(I106*J106,2)</f>
        <v>0</v>
      </c>
      <c r="M106" s="90">
        <f>SUM(G106,L106:L107)</f>
        <v>0</v>
      </c>
      <c r="N106" s="4"/>
      <c r="O106" s="4"/>
      <c r="P106" s="4"/>
      <c r="Q106" s="4"/>
      <c r="R106" s="4"/>
      <c r="S106" s="4"/>
      <c r="T106" s="4"/>
      <c r="U106" s="4"/>
      <c r="V106" s="4"/>
      <c r="W106" s="4"/>
      <c r="X106" s="4"/>
    </row>
    <row r="107" spans="1:24" ht="14.25" customHeight="1">
      <c r="A107" s="93"/>
      <c r="B107" s="115"/>
      <c r="C107" s="104"/>
      <c r="D107" s="83"/>
      <c r="E107" s="85"/>
      <c r="F107" s="95"/>
      <c r="G107" s="89"/>
      <c r="H107" s="30" t="s">
        <v>62</v>
      </c>
      <c r="I107" s="27">
        <v>220573</v>
      </c>
      <c r="J107" s="50"/>
      <c r="K107" s="28">
        <f>ROUNDDOWN(J107*10/110,2)</f>
        <v>0</v>
      </c>
      <c r="L107" s="29">
        <f>ROUNDDOWN(I107*J107,2)</f>
        <v>0</v>
      </c>
      <c r="M107" s="91"/>
      <c r="N107" s="4"/>
      <c r="O107" s="4"/>
      <c r="P107" s="4"/>
      <c r="Q107" s="4"/>
      <c r="R107" s="4"/>
      <c r="S107" s="4"/>
      <c r="T107" s="4"/>
      <c r="U107" s="4"/>
      <c r="V107" s="4"/>
      <c r="W107" s="4"/>
      <c r="X107" s="4"/>
    </row>
    <row r="108" spans="1:14" ht="26.25" customHeight="1">
      <c r="A108" s="14"/>
      <c r="B108" s="32" t="s">
        <v>29</v>
      </c>
      <c r="C108" s="31">
        <f>SUM(C10:C107)</f>
        <v>8221</v>
      </c>
      <c r="D108" s="7"/>
      <c r="E108" s="7"/>
      <c r="F108" s="7"/>
      <c r="G108" s="33">
        <f>SUM(G10:G107)</f>
        <v>0</v>
      </c>
      <c r="H108" s="26"/>
      <c r="I108" s="34">
        <f>SUM(I10:I107)</f>
        <v>11097889</v>
      </c>
      <c r="J108" s="35"/>
      <c r="K108" s="35"/>
      <c r="L108" s="29">
        <f>SUM(L10:L107)</f>
        <v>0</v>
      </c>
      <c r="M108" s="44">
        <f>SUM(M10:M107)</f>
        <v>0</v>
      </c>
      <c r="N108" s="36" t="s">
        <v>73</v>
      </c>
    </row>
    <row r="109" spans="1:14" ht="13.5">
      <c r="A109" s="19" t="s">
        <v>74</v>
      </c>
      <c r="B109" s="17"/>
      <c r="C109" s="37"/>
      <c r="D109" s="37"/>
      <c r="E109" s="37"/>
      <c r="F109" s="37"/>
      <c r="G109" s="37"/>
      <c r="H109" s="38"/>
      <c r="I109" s="39"/>
      <c r="J109" s="39"/>
      <c r="K109" s="39"/>
      <c r="L109" s="39"/>
      <c r="M109" s="40"/>
      <c r="N109" s="36"/>
    </row>
    <row r="110" spans="1:14" ht="13.5">
      <c r="A110" s="41" t="s">
        <v>75</v>
      </c>
      <c r="B110" s="17"/>
      <c r="C110" s="37"/>
      <c r="D110" s="37"/>
      <c r="E110" s="37"/>
      <c r="F110" s="37"/>
      <c r="G110" s="37"/>
      <c r="H110" s="38"/>
      <c r="I110" s="109" t="s">
        <v>76</v>
      </c>
      <c r="J110" s="109"/>
      <c r="K110" s="109"/>
      <c r="L110" s="111"/>
      <c r="M110" s="45">
        <f>ROUNDDOWN(M108,0)</f>
        <v>0</v>
      </c>
      <c r="N110" s="36" t="s">
        <v>77</v>
      </c>
    </row>
    <row r="111" spans="1:14" ht="13.5">
      <c r="A111" s="41" t="s">
        <v>78</v>
      </c>
      <c r="B111" s="42"/>
      <c r="C111" s="37"/>
      <c r="D111" s="37"/>
      <c r="E111" s="37"/>
      <c r="F111" s="37"/>
      <c r="G111" s="37"/>
      <c r="H111" s="37"/>
      <c r="I111" s="47"/>
      <c r="J111" s="47"/>
      <c r="K111" s="47"/>
      <c r="L111" s="47"/>
      <c r="M111" s="15"/>
      <c r="N111" s="36"/>
    </row>
    <row r="112" spans="1:14" ht="13.5">
      <c r="A112" s="41" t="s">
        <v>79</v>
      </c>
      <c r="B112" s="42"/>
      <c r="C112" s="37"/>
      <c r="D112" s="37"/>
      <c r="E112" s="37"/>
      <c r="F112" s="37"/>
      <c r="G112" s="37"/>
      <c r="H112" s="37"/>
      <c r="I112" s="109" t="s">
        <v>80</v>
      </c>
      <c r="J112" s="109"/>
      <c r="K112" s="109"/>
      <c r="L112" s="109"/>
      <c r="M112" s="112">
        <f>ROUNDUP(M110*100/110,0)</f>
        <v>0</v>
      </c>
      <c r="N112" s="108" t="s">
        <v>81</v>
      </c>
    </row>
    <row r="113" spans="1:14" ht="13.5">
      <c r="A113" s="41" t="s">
        <v>82</v>
      </c>
      <c r="B113" s="42"/>
      <c r="C113" s="37"/>
      <c r="D113" s="37"/>
      <c r="E113" s="37"/>
      <c r="F113" s="37"/>
      <c r="G113" s="37"/>
      <c r="H113" s="37"/>
      <c r="I113" s="109" t="s">
        <v>83</v>
      </c>
      <c r="J113" s="109"/>
      <c r="K113" s="109"/>
      <c r="L113" s="109"/>
      <c r="M113" s="113"/>
      <c r="N113" s="108"/>
    </row>
    <row r="114" spans="1:14" ht="13.5">
      <c r="A114" s="41" t="s">
        <v>84</v>
      </c>
      <c r="B114" s="42"/>
      <c r="C114" s="43"/>
      <c r="D114" s="43"/>
      <c r="E114" s="43"/>
      <c r="F114" s="43"/>
      <c r="G114" s="43"/>
      <c r="H114" s="43"/>
      <c r="I114" s="38"/>
      <c r="J114" s="38"/>
      <c r="K114" s="38"/>
      <c r="L114" s="38"/>
      <c r="M114" s="37"/>
      <c r="N114" s="6"/>
    </row>
    <row r="115" spans="1:14" ht="13.5">
      <c r="A115" s="41" t="s">
        <v>99</v>
      </c>
      <c r="B115" s="42"/>
      <c r="C115" s="43"/>
      <c r="D115" s="43"/>
      <c r="E115" s="43"/>
      <c r="F115" s="43"/>
      <c r="G115" s="43"/>
      <c r="H115" s="43"/>
      <c r="I115" s="38"/>
      <c r="J115" s="38"/>
      <c r="K115" s="38"/>
      <c r="L115" s="38"/>
      <c r="M115" s="37"/>
      <c r="N115" s="6"/>
    </row>
    <row r="116" spans="1:14" ht="13.5">
      <c r="A116" s="110" t="s">
        <v>85</v>
      </c>
      <c r="B116" s="110"/>
      <c r="C116" s="110"/>
      <c r="D116" s="110"/>
      <c r="E116" s="110"/>
      <c r="F116" s="110"/>
      <c r="G116" s="110"/>
      <c r="H116" s="110"/>
      <c r="I116" s="37"/>
      <c r="J116" s="37"/>
      <c r="K116" s="37"/>
      <c r="L116" s="37"/>
      <c r="M116" s="37"/>
      <c r="N116" s="6"/>
    </row>
    <row r="117" spans="9:14" ht="15" customHeight="1">
      <c r="I117" s="37"/>
      <c r="J117" s="37"/>
      <c r="K117" s="37"/>
      <c r="L117" s="37"/>
      <c r="M117" s="37"/>
      <c r="N117" s="6"/>
    </row>
    <row r="118" spans="9:14" ht="15" customHeight="1">
      <c r="I118" s="37"/>
      <c r="J118" s="37"/>
      <c r="K118" s="37"/>
      <c r="L118" s="37"/>
      <c r="M118" s="37"/>
      <c r="N118" s="6"/>
    </row>
    <row r="119" spans="9:14" ht="15" customHeight="1">
      <c r="I119" s="43"/>
      <c r="J119" s="43"/>
      <c r="K119" s="43"/>
      <c r="L119" s="43"/>
      <c r="M119" s="43"/>
      <c r="N119" s="6"/>
    </row>
    <row r="120" spans="9:14" ht="15" customHeight="1">
      <c r="I120" s="43"/>
      <c r="J120" s="43"/>
      <c r="K120" s="43"/>
      <c r="L120" s="43"/>
      <c r="M120" s="43"/>
      <c r="N120" s="6"/>
    </row>
    <row r="121" spans="9:13" ht="15" customHeight="1">
      <c r="I121" s="18"/>
      <c r="J121" s="18"/>
      <c r="K121" s="18"/>
      <c r="L121" s="18"/>
      <c r="M121" s="18"/>
    </row>
    <row r="122" ht="15" customHeight="1"/>
  </sheetData>
  <sheetProtection sheet="1"/>
  <mergeCells count="392">
    <mergeCell ref="C106:C107"/>
    <mergeCell ref="A106:A107"/>
    <mergeCell ref="A30:A31"/>
    <mergeCell ref="B30:B31"/>
    <mergeCell ref="C30:C31"/>
    <mergeCell ref="D30:D31"/>
    <mergeCell ref="A104:A105"/>
    <mergeCell ref="B104:B105"/>
    <mergeCell ref="C104:C105"/>
    <mergeCell ref="D104:D105"/>
    <mergeCell ref="E30:E31"/>
    <mergeCell ref="F30:F31"/>
    <mergeCell ref="A116:H116"/>
    <mergeCell ref="I110:L110"/>
    <mergeCell ref="I112:L112"/>
    <mergeCell ref="M112:M113"/>
    <mergeCell ref="B106:B107"/>
    <mergeCell ref="D106:D107"/>
    <mergeCell ref="G106:G107"/>
    <mergeCell ref="M106:M107"/>
    <mergeCell ref="E106:E107"/>
    <mergeCell ref="F106:F107"/>
    <mergeCell ref="G104:G105"/>
    <mergeCell ref="M104:M105"/>
    <mergeCell ref="N112:N113"/>
    <mergeCell ref="I113:L113"/>
    <mergeCell ref="E104:E105"/>
    <mergeCell ref="F104:F105"/>
    <mergeCell ref="G100:G101"/>
    <mergeCell ref="M100:M101"/>
    <mergeCell ref="A102:A103"/>
    <mergeCell ref="B102:B103"/>
    <mergeCell ref="C102:C103"/>
    <mergeCell ref="D102:D103"/>
    <mergeCell ref="E102:E103"/>
    <mergeCell ref="F102:F103"/>
    <mergeCell ref="G102:G103"/>
    <mergeCell ref="M102:M103"/>
    <mergeCell ref="A100:A101"/>
    <mergeCell ref="B100:B101"/>
    <mergeCell ref="C100:C101"/>
    <mergeCell ref="D100:D101"/>
    <mergeCell ref="E100:E101"/>
    <mergeCell ref="F100:F101"/>
    <mergeCell ref="G96:G97"/>
    <mergeCell ref="M96:M97"/>
    <mergeCell ref="A98:A99"/>
    <mergeCell ref="B98:B99"/>
    <mergeCell ref="C98:C99"/>
    <mergeCell ref="D98:D99"/>
    <mergeCell ref="E98:E99"/>
    <mergeCell ref="F98:F99"/>
    <mergeCell ref="G98:G99"/>
    <mergeCell ref="M98:M99"/>
    <mergeCell ref="A96:A97"/>
    <mergeCell ref="B96:B97"/>
    <mergeCell ref="C96:C97"/>
    <mergeCell ref="D96:D97"/>
    <mergeCell ref="E96:E97"/>
    <mergeCell ref="F96:F97"/>
    <mergeCell ref="G92:G93"/>
    <mergeCell ref="M92:M93"/>
    <mergeCell ref="A94:A95"/>
    <mergeCell ref="B94:B95"/>
    <mergeCell ref="C94:C95"/>
    <mergeCell ref="D94:D95"/>
    <mergeCell ref="E94:E95"/>
    <mergeCell ref="F94:F95"/>
    <mergeCell ref="G94:G95"/>
    <mergeCell ref="M94:M95"/>
    <mergeCell ref="A92:A93"/>
    <mergeCell ref="B92:B93"/>
    <mergeCell ref="C92:C93"/>
    <mergeCell ref="D92:D93"/>
    <mergeCell ref="E92:E93"/>
    <mergeCell ref="F92:F93"/>
    <mergeCell ref="G88:G89"/>
    <mergeCell ref="M88:M89"/>
    <mergeCell ref="A90:A91"/>
    <mergeCell ref="B90:B91"/>
    <mergeCell ref="C90:C91"/>
    <mergeCell ref="D90:D91"/>
    <mergeCell ref="E90:E91"/>
    <mergeCell ref="F90:F91"/>
    <mergeCell ref="G90:G91"/>
    <mergeCell ref="M90:M91"/>
    <mergeCell ref="A88:A89"/>
    <mergeCell ref="B88:B89"/>
    <mergeCell ref="C88:C89"/>
    <mergeCell ref="D88:D89"/>
    <mergeCell ref="E88:E89"/>
    <mergeCell ref="F88:F89"/>
    <mergeCell ref="G84:G85"/>
    <mergeCell ref="M84:M85"/>
    <mergeCell ref="A86:A87"/>
    <mergeCell ref="B86:B87"/>
    <mergeCell ref="C86:C87"/>
    <mergeCell ref="D86:D87"/>
    <mergeCell ref="E86:E87"/>
    <mergeCell ref="F86:F87"/>
    <mergeCell ref="G86:G87"/>
    <mergeCell ref="M86:M87"/>
    <mergeCell ref="A84:A85"/>
    <mergeCell ref="B84:B85"/>
    <mergeCell ref="C84:C85"/>
    <mergeCell ref="D84:D85"/>
    <mergeCell ref="E84:E85"/>
    <mergeCell ref="F84:F85"/>
    <mergeCell ref="G80:G81"/>
    <mergeCell ref="M80:M81"/>
    <mergeCell ref="A82:A83"/>
    <mergeCell ref="B82:B83"/>
    <mergeCell ref="C82:C83"/>
    <mergeCell ref="D82:D83"/>
    <mergeCell ref="E82:E83"/>
    <mergeCell ref="F82:F83"/>
    <mergeCell ref="G82:G83"/>
    <mergeCell ref="M82:M83"/>
    <mergeCell ref="A80:A81"/>
    <mergeCell ref="B80:B81"/>
    <mergeCell ref="C80:C81"/>
    <mergeCell ref="D80:D81"/>
    <mergeCell ref="E80:E81"/>
    <mergeCell ref="F80:F81"/>
    <mergeCell ref="G76:G77"/>
    <mergeCell ref="M76:M77"/>
    <mergeCell ref="A78:A79"/>
    <mergeCell ref="B78:B79"/>
    <mergeCell ref="C78:C79"/>
    <mergeCell ref="D78:D79"/>
    <mergeCell ref="E78:E79"/>
    <mergeCell ref="F78:F79"/>
    <mergeCell ref="G78:G79"/>
    <mergeCell ref="M78:M79"/>
    <mergeCell ref="A76:A77"/>
    <mergeCell ref="B76:B77"/>
    <mergeCell ref="C76:C77"/>
    <mergeCell ref="D76:D77"/>
    <mergeCell ref="E76:E77"/>
    <mergeCell ref="F76:F77"/>
    <mergeCell ref="G72:G73"/>
    <mergeCell ref="M72:M73"/>
    <mergeCell ref="A74:A75"/>
    <mergeCell ref="B74:B75"/>
    <mergeCell ref="C74:C75"/>
    <mergeCell ref="D74:D75"/>
    <mergeCell ref="E74:E75"/>
    <mergeCell ref="F74:F75"/>
    <mergeCell ref="G74:G75"/>
    <mergeCell ref="M74:M75"/>
    <mergeCell ref="A72:A73"/>
    <mergeCell ref="B72:B73"/>
    <mergeCell ref="C72:C73"/>
    <mergeCell ref="D72:D73"/>
    <mergeCell ref="E72:E73"/>
    <mergeCell ref="F72:F73"/>
    <mergeCell ref="G68:G69"/>
    <mergeCell ref="M68:M69"/>
    <mergeCell ref="A70:A71"/>
    <mergeCell ref="B70:B71"/>
    <mergeCell ref="C70:C71"/>
    <mergeCell ref="D70:D71"/>
    <mergeCell ref="E70:E71"/>
    <mergeCell ref="F70:F71"/>
    <mergeCell ref="G70:G71"/>
    <mergeCell ref="M70:M71"/>
    <mergeCell ref="A68:A69"/>
    <mergeCell ref="B68:B69"/>
    <mergeCell ref="C68:C69"/>
    <mergeCell ref="D68:D69"/>
    <mergeCell ref="E68:E69"/>
    <mergeCell ref="F68:F69"/>
    <mergeCell ref="G64:G65"/>
    <mergeCell ref="M64:M65"/>
    <mergeCell ref="A66:A67"/>
    <mergeCell ref="B66:B67"/>
    <mergeCell ref="C66:C67"/>
    <mergeCell ref="D66:D67"/>
    <mergeCell ref="E66:E67"/>
    <mergeCell ref="F66:F67"/>
    <mergeCell ref="G66:G67"/>
    <mergeCell ref="M66:M67"/>
    <mergeCell ref="A64:A65"/>
    <mergeCell ref="B64:B65"/>
    <mergeCell ref="C64:C65"/>
    <mergeCell ref="D64:D65"/>
    <mergeCell ref="E64:E65"/>
    <mergeCell ref="F64:F65"/>
    <mergeCell ref="G60:G61"/>
    <mergeCell ref="M60:M61"/>
    <mergeCell ref="A62:A63"/>
    <mergeCell ref="B62:B63"/>
    <mergeCell ref="C62:C63"/>
    <mergeCell ref="D62:D63"/>
    <mergeCell ref="E62:E63"/>
    <mergeCell ref="F62:F63"/>
    <mergeCell ref="G62:G63"/>
    <mergeCell ref="M62:M63"/>
    <mergeCell ref="A60:A61"/>
    <mergeCell ref="B60:B61"/>
    <mergeCell ref="C60:C61"/>
    <mergeCell ref="D60:D61"/>
    <mergeCell ref="E60:E61"/>
    <mergeCell ref="F60:F61"/>
    <mergeCell ref="G56:G57"/>
    <mergeCell ref="M56:M57"/>
    <mergeCell ref="A58:A59"/>
    <mergeCell ref="B58:B59"/>
    <mergeCell ref="C58:C59"/>
    <mergeCell ref="D58:D59"/>
    <mergeCell ref="E58:E59"/>
    <mergeCell ref="F58:F59"/>
    <mergeCell ref="G58:G59"/>
    <mergeCell ref="M58:M59"/>
    <mergeCell ref="A56:A57"/>
    <mergeCell ref="B56:B57"/>
    <mergeCell ref="C56:C57"/>
    <mergeCell ref="D56:D57"/>
    <mergeCell ref="E56:E57"/>
    <mergeCell ref="F56:F57"/>
    <mergeCell ref="G52:G53"/>
    <mergeCell ref="M52:M53"/>
    <mergeCell ref="A54:A55"/>
    <mergeCell ref="B54:B55"/>
    <mergeCell ref="C54:C55"/>
    <mergeCell ref="D54:D55"/>
    <mergeCell ref="E54:E55"/>
    <mergeCell ref="F54:F55"/>
    <mergeCell ref="G54:G55"/>
    <mergeCell ref="M54:M55"/>
    <mergeCell ref="A52:A53"/>
    <mergeCell ref="B52:B53"/>
    <mergeCell ref="C52:C53"/>
    <mergeCell ref="D52:D53"/>
    <mergeCell ref="E52:E53"/>
    <mergeCell ref="F52:F53"/>
    <mergeCell ref="G48:G49"/>
    <mergeCell ref="M48:M49"/>
    <mergeCell ref="A50:A51"/>
    <mergeCell ref="B50:B51"/>
    <mergeCell ref="C50:C51"/>
    <mergeCell ref="D50:D51"/>
    <mergeCell ref="E50:E51"/>
    <mergeCell ref="F50:F51"/>
    <mergeCell ref="G50:G51"/>
    <mergeCell ref="M50:M51"/>
    <mergeCell ref="A48:A49"/>
    <mergeCell ref="B48:B49"/>
    <mergeCell ref="C48:C49"/>
    <mergeCell ref="D48:D49"/>
    <mergeCell ref="E48:E49"/>
    <mergeCell ref="F48:F49"/>
    <mergeCell ref="G40:G43"/>
    <mergeCell ref="M40:M43"/>
    <mergeCell ref="A44:A47"/>
    <mergeCell ref="B44:B47"/>
    <mergeCell ref="C44:C47"/>
    <mergeCell ref="D44:D47"/>
    <mergeCell ref="E44:E47"/>
    <mergeCell ref="F44:F47"/>
    <mergeCell ref="G44:G47"/>
    <mergeCell ref="M44:M47"/>
    <mergeCell ref="A40:A43"/>
    <mergeCell ref="B40:B43"/>
    <mergeCell ref="C40:C43"/>
    <mergeCell ref="D40:D43"/>
    <mergeCell ref="E40:E43"/>
    <mergeCell ref="F40:F43"/>
    <mergeCell ref="A36:A39"/>
    <mergeCell ref="B36:B39"/>
    <mergeCell ref="C36:C39"/>
    <mergeCell ref="D36:D39"/>
    <mergeCell ref="E36:E39"/>
    <mergeCell ref="F36:F39"/>
    <mergeCell ref="G34:G35"/>
    <mergeCell ref="M34:M35"/>
    <mergeCell ref="G36:G39"/>
    <mergeCell ref="M36:M39"/>
    <mergeCell ref="G30:G31"/>
    <mergeCell ref="M30:M31"/>
    <mergeCell ref="G32:G33"/>
    <mergeCell ref="M32:M33"/>
    <mergeCell ref="A34:A35"/>
    <mergeCell ref="B34:B35"/>
    <mergeCell ref="C34:C35"/>
    <mergeCell ref="D34:D35"/>
    <mergeCell ref="E34:E35"/>
    <mergeCell ref="F34:F35"/>
    <mergeCell ref="A32:A33"/>
    <mergeCell ref="B32:B33"/>
    <mergeCell ref="C32:C33"/>
    <mergeCell ref="D32:D33"/>
    <mergeCell ref="E32:E33"/>
    <mergeCell ref="F32:F33"/>
    <mergeCell ref="G26:G27"/>
    <mergeCell ref="M26:M27"/>
    <mergeCell ref="A28:A29"/>
    <mergeCell ref="B28:B29"/>
    <mergeCell ref="C28:C29"/>
    <mergeCell ref="D28:D29"/>
    <mergeCell ref="E28:E29"/>
    <mergeCell ref="F28:F29"/>
    <mergeCell ref="G28:G29"/>
    <mergeCell ref="M28:M29"/>
    <mergeCell ref="A26:A27"/>
    <mergeCell ref="B26:B27"/>
    <mergeCell ref="C26:C27"/>
    <mergeCell ref="D26:D27"/>
    <mergeCell ref="E26:E27"/>
    <mergeCell ref="F26:F27"/>
    <mergeCell ref="G22:G23"/>
    <mergeCell ref="M22:M23"/>
    <mergeCell ref="G24:G25"/>
    <mergeCell ref="M24:M25"/>
    <mergeCell ref="A24:A25"/>
    <mergeCell ref="B24:B25"/>
    <mergeCell ref="C24:C25"/>
    <mergeCell ref="D24:D25"/>
    <mergeCell ref="E24:E25"/>
    <mergeCell ref="F24:F25"/>
    <mergeCell ref="A22:A23"/>
    <mergeCell ref="B22:B23"/>
    <mergeCell ref="C22:C23"/>
    <mergeCell ref="D22:D23"/>
    <mergeCell ref="E22:E23"/>
    <mergeCell ref="F22:F23"/>
    <mergeCell ref="G18:G19"/>
    <mergeCell ref="M18:M19"/>
    <mergeCell ref="A20:A21"/>
    <mergeCell ref="B20:B21"/>
    <mergeCell ref="C20:C21"/>
    <mergeCell ref="D20:D21"/>
    <mergeCell ref="E20:E21"/>
    <mergeCell ref="F20:F21"/>
    <mergeCell ref="G20:G21"/>
    <mergeCell ref="M20:M21"/>
    <mergeCell ref="A18:A19"/>
    <mergeCell ref="B18:B19"/>
    <mergeCell ref="C18:C19"/>
    <mergeCell ref="D18:D19"/>
    <mergeCell ref="E18:E19"/>
    <mergeCell ref="F18:F19"/>
    <mergeCell ref="G14:G15"/>
    <mergeCell ref="M14:M15"/>
    <mergeCell ref="A16:A17"/>
    <mergeCell ref="B16:B17"/>
    <mergeCell ref="C16:C17"/>
    <mergeCell ref="D16:D17"/>
    <mergeCell ref="E16:E17"/>
    <mergeCell ref="F16:F17"/>
    <mergeCell ref="G16:G17"/>
    <mergeCell ref="M16:M17"/>
    <mergeCell ref="A14:A15"/>
    <mergeCell ref="B14:B15"/>
    <mergeCell ref="C14:C15"/>
    <mergeCell ref="D14:D15"/>
    <mergeCell ref="E14:E15"/>
    <mergeCell ref="F14:F15"/>
    <mergeCell ref="M10:M11"/>
    <mergeCell ref="A12:A13"/>
    <mergeCell ref="B12:B13"/>
    <mergeCell ref="C12:C13"/>
    <mergeCell ref="D12:D13"/>
    <mergeCell ref="E12:E13"/>
    <mergeCell ref="F12:F13"/>
    <mergeCell ref="G12:G13"/>
    <mergeCell ref="M12:M13"/>
    <mergeCell ref="L7:L8"/>
    <mergeCell ref="H9:I9"/>
    <mergeCell ref="A10:A11"/>
    <mergeCell ref="B10:B11"/>
    <mergeCell ref="C10:C11"/>
    <mergeCell ref="D10:D11"/>
    <mergeCell ref="E10:E11"/>
    <mergeCell ref="F10:F11"/>
    <mergeCell ref="G10:G11"/>
    <mergeCell ref="C7:C8"/>
    <mergeCell ref="D7:E7"/>
    <mergeCell ref="F7:F8"/>
    <mergeCell ref="G7:G8"/>
    <mergeCell ref="H7:I8"/>
    <mergeCell ref="J7:K7"/>
    <mergeCell ref="J2:L2"/>
    <mergeCell ref="J3:L3"/>
    <mergeCell ref="J4:L4"/>
    <mergeCell ref="M1:N1"/>
    <mergeCell ref="H4:I4"/>
    <mergeCell ref="A6:A9"/>
    <mergeCell ref="B6:B9"/>
    <mergeCell ref="C6:G6"/>
    <mergeCell ref="H6:L6"/>
    <mergeCell ref="M6:M8"/>
  </mergeCells>
  <printOptions horizontalCentered="1"/>
  <pageMargins left="0.2362204724409449" right="0.2362204724409449" top="0.35433070866141736" bottom="0.35433070866141736" header="0.31496062992125984" footer="0.31496062992125984"/>
  <pageSetup fitToWidth="0" horizontalDpi="600" verticalDpi="600" orientation="portrait" paperSize="8" scale="70"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2023-12-07T00:22:14Z</cp:lastPrinted>
  <dcterms:created xsi:type="dcterms:W3CDTF">2018-09-26T23:52:21Z</dcterms:created>
  <dcterms:modified xsi:type="dcterms:W3CDTF">2023-12-07T00:24:18Z</dcterms:modified>
  <cp:category/>
  <cp:version/>
  <cp:contentType/>
  <cp:contentStatus/>
</cp:coreProperties>
</file>