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C:\Users\00001308\Desktop\"/>
    </mc:Choice>
  </mc:AlternateContent>
  <workbookProtection workbookAlgorithmName="SHA-512" workbookHashValue="y+D5TfGFvB0VjrzQsERx2kSg/Kkrb63qfm4EgDM5Wghylg0pzTS93kFIN1f8bMBqTuHsSrWQar+5JiLxujpaHw==" workbookSaltValue="DSNP4cXbXF8O2dBsj2Fljg==" workbookSpinCount="100000" lockStructure="1"/>
  <bookViews>
    <workbookView xWindow="0" yWindow="0" windowWidth="15360" windowHeight="7635"/>
  </bookViews>
  <sheets>
    <sheet name="法適用_水道事業" sheetId="4" r:id="rId1"/>
    <sheet name="データ" sheetId="5" state="hidden" r:id="rId2"/>
  </sheet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V6" i="5"/>
  <c r="U6" i="5"/>
  <c r="T6" i="5"/>
  <c r="S6" i="5"/>
  <c r="R6" i="5"/>
  <c r="Q6" i="5"/>
  <c r="P6" i="5"/>
  <c r="O6" i="5"/>
  <c r="I10" i="4" s="1"/>
  <c r="N6" i="5"/>
  <c r="M6" i="5"/>
  <c r="L6" i="5"/>
  <c r="K6" i="5"/>
  <c r="J6" i="5"/>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I85" i="4"/>
  <c r="H85" i="4"/>
  <c r="G85" i="4"/>
  <c r="F85" i="4"/>
  <c r="E85" i="4"/>
  <c r="BB10" i="4"/>
  <c r="AT10" i="4"/>
  <c r="AL10" i="4"/>
  <c r="W10" i="4"/>
  <c r="P10" i="4"/>
  <c r="B10" i="4"/>
  <c r="BB8" i="4"/>
  <c r="AT8" i="4"/>
  <c r="AL8" i="4"/>
  <c r="AD8" i="4"/>
  <c r="W8" i="4"/>
  <c r="P8" i="4"/>
  <c r="I8" i="4"/>
  <c r="B8" i="4"/>
  <c r="B6" i="4"/>
</calcChain>
</file>

<file path=xl/sharedStrings.xml><?xml version="1.0" encoding="utf-8"?>
<sst xmlns="http://schemas.openxmlformats.org/spreadsheetml/2006/main" count="228" uniqueCount="114">
  <si>
    <t>経営比較分析表（令和3年度決算）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</si>
  <si>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</si>
  <si>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</si>
  <si>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</si>
  <si>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</si>
  <si>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</si>
  <si>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</si>
  <si>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</si>
  <si>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</si>
  <si>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</si>
  <si>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</si>
  <si>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</si>
  <si>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</si>
  <si>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</si>
  <si>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</si>
  <si>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</si>
  <si>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</si>
  <si>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</si>
  <si>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</si>
  <si>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</si>
  <si>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</si>
  <si>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</si>
  <si>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令和3年度全国平均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</si>
  <si>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</si>
  <si>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</si>
  <si>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</si>
  <si>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</si>
  <si>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</si>
  <si>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</si>
  <si>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</si>
  <si>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</si>
  <si>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</si>
  <si>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</si>
  <si>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</si>
  <si>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</si>
  <si>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</si>
  <si>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</si>
  <si>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</si>
  <si>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</si>
  <si>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</si>
  <si>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</si>
  <si>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</si>
  <si>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</si>
  <si>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</si>
  <si>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</si>
  <si>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</si>
  <si>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</si>
  <si>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</si>
  <si>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</si>
  <si>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</si>
  <si>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</si>
  <si>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</si>
  <si>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</si>
  <si>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</si>
  <si>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</si>
  <si>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</si>
  <si>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</si>
  <si>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</si>
  <si>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</si>
  <si>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</si>
  <si>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</si>
  <si>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</si>
  <si>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</si>
  <si>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</si>
  <si>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</si>
  <si>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</si>
  <si>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</si>
  <si>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</si>
  <si>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</si>
  <si>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</si>
  <si>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</si>
  <si>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</si>
  <si>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</si>
  <si>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</si>
  <si>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</si>
  <si>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</si>
  <si>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</si>
  <si>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</si>
  <si>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</si>
  <si>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</si>
  <si>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</si>
  <si>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</si>
  <si>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</si>
  <si>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</si>
  <si>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</si>
  <si>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</si>
  <si>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</si>
  <si>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</si>
  <si>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</si>
  <si>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</si>
  <si>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</si>
  <si>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</si>
  <si>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</si>
  <si>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福岡県　飯塚市</t>
  </si>
  <si>
    <t>法適用</t>
  </si>
  <si>
    <t>水道事業</t>
  </si>
  <si>
    <t>末端給水事業</t>
  </si>
  <si>
    <t>A3</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</si>
  <si>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</si>
  <si>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</si>
  <si>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</si>
  <si>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</si>
  <si>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</si>
  <si>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</si>
  <si>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</si>
  <si>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</si>
  <si>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</si>
  <si>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</si>
  <si>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</si>
  <si>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</si>
  <si>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</si>
  <si>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 xml:space="preserve"> 本市の水道事業における経営の健全性・効率性では、経常収支比率が100％を下回っており、赤字の状況が続いております。令和4年1月に料金改定を実施しましたが、今後も人口減少等による料金収入の減少など厳しい状況が続くため、引き続き、安定的な経営に向けた取り組みが必要であると考えられます。
　老朽化の状況では、特に管路経年化率が平均を上回っており、管路の更新が重要となっています。今後も財源を確保しながら計画的な更新を行っていく必要があると考えられます。</t>
    <rPh sb="1" eb="3">
      <t>ホンシ</t>
    </rPh>
    <rPh sb="12" eb="14">
      <t>ケイエイ</t>
    </rPh>
    <rPh sb="15" eb="18">
      <t>ケンゼンセイ</t>
    </rPh>
    <rPh sb="19" eb="22">
      <t>コウリツセイ</t>
    </rPh>
    <rPh sb="25" eb="27">
      <t>ケイジョウ</t>
    </rPh>
    <rPh sb="27" eb="29">
      <t>シュウシ</t>
    </rPh>
    <rPh sb="29" eb="31">
      <t>ヒリツ</t>
    </rPh>
    <rPh sb="37" eb="39">
      <t>シタマワ</t>
    </rPh>
    <rPh sb="44" eb="46">
      <t>アカジ</t>
    </rPh>
    <rPh sb="47" eb="49">
      <t>ジョウキョウ</t>
    </rPh>
    <rPh sb="50" eb="51">
      <t>ツヅ</t>
    </rPh>
    <rPh sb="58" eb="60">
      <t>レイワ</t>
    </rPh>
    <rPh sb="61" eb="62">
      <t>ネン</t>
    </rPh>
    <rPh sb="63" eb="64">
      <t>ツキ</t>
    </rPh>
    <rPh sb="65" eb="67">
      <t>リョウキン</t>
    </rPh>
    <rPh sb="67" eb="69">
      <t>カイテイ</t>
    </rPh>
    <rPh sb="70" eb="72">
      <t>ジッシ</t>
    </rPh>
    <rPh sb="78" eb="80">
      <t>コンゴ</t>
    </rPh>
    <rPh sb="81" eb="83">
      <t>ジンコウ</t>
    </rPh>
    <rPh sb="83" eb="85">
      <t>ゲンショウ</t>
    </rPh>
    <rPh sb="85" eb="86">
      <t>ナド</t>
    </rPh>
    <rPh sb="89" eb="91">
      <t>リョウキン</t>
    </rPh>
    <rPh sb="91" eb="93">
      <t>シュウニュウ</t>
    </rPh>
    <rPh sb="94" eb="96">
      <t>ゲンショウ</t>
    </rPh>
    <rPh sb="98" eb="99">
      <t>キビ</t>
    </rPh>
    <rPh sb="101" eb="103">
      <t>ジョウキョウ</t>
    </rPh>
    <rPh sb="104" eb="105">
      <t>ツヅ</t>
    </rPh>
    <rPh sb="109" eb="110">
      <t>ヒ</t>
    </rPh>
    <rPh sb="111" eb="112">
      <t>ツヅ</t>
    </rPh>
    <rPh sb="114" eb="117">
      <t>アンテイテキ</t>
    </rPh>
    <rPh sb="118" eb="120">
      <t>ケイエイ</t>
    </rPh>
    <rPh sb="121" eb="122">
      <t>ム</t>
    </rPh>
    <rPh sb="124" eb="125">
      <t>ト</t>
    </rPh>
    <rPh sb="126" eb="127">
      <t>ク</t>
    </rPh>
    <rPh sb="129" eb="131">
      <t>ヒツヨウ</t>
    </rPh>
    <rPh sb="135" eb="136">
      <t>カンガ</t>
    </rPh>
    <rPh sb="144" eb="147">
      <t>ロウキュウカ</t>
    </rPh>
    <rPh sb="148" eb="150">
      <t>ジョウキョウ</t>
    </rPh>
    <rPh sb="153" eb="154">
      <t>トク</t>
    </rPh>
    <rPh sb="155" eb="157">
      <t>カンロ</t>
    </rPh>
    <rPh sb="157" eb="160">
      <t>ケイネンカ</t>
    </rPh>
    <rPh sb="160" eb="161">
      <t>リツ</t>
    </rPh>
    <rPh sb="162" eb="164">
      <t>ヘイキン</t>
    </rPh>
    <rPh sb="165" eb="167">
      <t>ウワマワ</t>
    </rPh>
    <rPh sb="172" eb="174">
      <t>カンロ</t>
    </rPh>
    <rPh sb="175" eb="177">
      <t>コウシン</t>
    </rPh>
    <rPh sb="178" eb="180">
      <t>ジュウヨウ</t>
    </rPh>
    <rPh sb="188" eb="190">
      <t>コンゴ</t>
    </rPh>
    <rPh sb="191" eb="193">
      <t>ザイゲン</t>
    </rPh>
    <rPh sb="194" eb="196">
      <t>カクホ</t>
    </rPh>
    <rPh sb="200" eb="203">
      <t>ケイカクテキ</t>
    </rPh>
    <rPh sb="204" eb="206">
      <t>コウシン</t>
    </rPh>
    <rPh sb="207" eb="208">
      <t>オコナ</t>
    </rPh>
    <rPh sb="212" eb="214">
      <t>ヒツヨウ</t>
    </rPh>
    <rPh sb="218" eb="219">
      <t>カンガ</t>
    </rPh>
    <phoneticPr fontId="4"/>
  </si>
  <si>
    <r>
      <t>経常収支比率は、給水収益や一般会計からの繰入金等の経常収益で、維持管理費や支払利息等の経常費用をどの程度賄えているかを表す指標です。当該指標は、単年度の収支が黒字である100%以上である必要がありますが、本市では平成30年度より100%未満となり赤字が続いております。そのため、経営改善に向け、令和4年1月に約20年ぶりの料金改定を行い、来年度以降の改善が見込まれています。
累積欠損比率は、営業収益に対する累積欠損金の状況を表す指標であり、本市では発生していません。
 流動比率は、短期的な債務に対する支払能力を表す指標です。当該指標は、1年以内に支払うべき債務に対して支払うことができる現金等がある状況を示す100%以上である必</t>
    </r>
    <r>
      <rPr>
        <sz val="10"/>
        <rFont val="ＭＳ ゴシック"/>
        <family val="3"/>
        <charset val="128"/>
      </rPr>
      <t>要があります。本市では、100以上を上回っておりますが、類似団体と比較して下回っているため、支払能力を高めるよう経営改善を図っていきます。
　企業債残高対給水収益比率は、給水収益に対する企業債残高の割合を表す指標です。該当指標は、明確な数値基準はありませんが、将来に向けた投資を行っており、また料金水準が低いことから、指標が平均値より大きくなっています。
　料金回収率は、給水に係る費用がどの程度給水収益で賄えているかを表した指標です。当該指標は、100%を下回っている場合、給水に係る費用が給水収益以外の収入で賄われていることを示しています。本市では100%を下回っていますが、改善に向け、令和4年1月に料金改定を行っております。
　施設利用率は令和2年度に平均値を下回ったものの、令和3年度は平均値を上回る状況に転じました。本市</t>
    </r>
    <r>
      <rPr>
        <sz val="10"/>
        <color theme="1"/>
        <rFont val="ＭＳ ゴシック"/>
        <family val="3"/>
        <charset val="128"/>
      </rPr>
      <t>は、1市4町が合併しており施設や遊休資産が多いため、今後も施設規模の適正な運用に努めます。</t>
    </r>
    <rPh sb="72" eb="75">
      <t>タンネンド</t>
    </rPh>
    <rPh sb="76" eb="78">
      <t>シュウシ</t>
    </rPh>
    <rPh sb="79" eb="81">
      <t>クロジ</t>
    </rPh>
    <rPh sb="88" eb="90">
      <t>イジョウ</t>
    </rPh>
    <rPh sb="93" eb="95">
      <t>ヒツヨウ</t>
    </rPh>
    <rPh sb="118" eb="120">
      <t>ミマン</t>
    </rPh>
    <rPh sb="126" eb="127">
      <t>ツヅ</t>
    </rPh>
    <rPh sb="139" eb="141">
      <t>ケイエイ</t>
    </rPh>
    <rPh sb="141" eb="143">
      <t>カイゼン</t>
    </rPh>
    <rPh sb="144" eb="145">
      <t>ム</t>
    </rPh>
    <rPh sb="147" eb="149">
      <t>レイワ</t>
    </rPh>
    <rPh sb="150" eb="151">
      <t>ネン</t>
    </rPh>
    <rPh sb="152" eb="153">
      <t>ツキ</t>
    </rPh>
    <rPh sb="154" eb="155">
      <t>ヤク</t>
    </rPh>
    <rPh sb="157" eb="158">
      <t>ネン</t>
    </rPh>
    <rPh sb="161" eb="163">
      <t>リョウキン</t>
    </rPh>
    <rPh sb="163" eb="165">
      <t>カイテイ</t>
    </rPh>
    <rPh sb="166" eb="167">
      <t>オコナ</t>
    </rPh>
    <rPh sb="169" eb="172">
      <t>ライネンド</t>
    </rPh>
    <rPh sb="172" eb="174">
      <t>イコウ</t>
    </rPh>
    <rPh sb="175" eb="177">
      <t>カイゼン</t>
    </rPh>
    <rPh sb="178" eb="180">
      <t>ミコ</t>
    </rPh>
    <rPh sb="188" eb="190">
      <t>ルイセキ</t>
    </rPh>
    <rPh sb="190" eb="192">
      <t>ケッソン</t>
    </rPh>
    <rPh sb="192" eb="194">
      <t>ヒリツ</t>
    </rPh>
    <rPh sb="196" eb="198">
      <t>エイギョウ</t>
    </rPh>
    <rPh sb="198" eb="200">
      <t>シュウエキ</t>
    </rPh>
    <rPh sb="201" eb="202">
      <t>タイ</t>
    </rPh>
    <rPh sb="204" eb="206">
      <t>ルイセキ</t>
    </rPh>
    <rPh sb="210" eb="212">
      <t>ジョウキョウ</t>
    </rPh>
    <rPh sb="213" eb="214">
      <t>アラワ</t>
    </rPh>
    <rPh sb="215" eb="217">
      <t>シヒョウ</t>
    </rPh>
    <rPh sb="221" eb="223">
      <t>ホンシ</t>
    </rPh>
    <rPh sb="331" eb="333">
      <t>イジョウ</t>
    </rPh>
    <rPh sb="334" eb="336">
      <t>ウワマワ</t>
    </rPh>
    <rPh sb="377" eb="378">
      <t>ハカ</t>
    </rPh>
    <rPh sb="418" eb="419">
      <t>アラワ</t>
    </rPh>
    <rPh sb="420" eb="422">
      <t>シヒョウ</t>
    </rPh>
    <rPh sb="425" eb="427">
      <t>ガイトウ</t>
    </rPh>
    <rPh sb="427" eb="429">
      <t>シヒョウ</t>
    </rPh>
    <rPh sb="502" eb="504">
      <t>キュウスイ</t>
    </rPh>
    <rPh sb="505" eb="506">
      <t>カカ</t>
    </rPh>
    <rPh sb="507" eb="509">
      <t>ヒヨウ</t>
    </rPh>
    <rPh sb="512" eb="514">
      <t>テイド</t>
    </rPh>
    <rPh sb="514" eb="516">
      <t>キュウスイ</t>
    </rPh>
    <rPh sb="516" eb="518">
      <t>シュウエキ</t>
    </rPh>
    <rPh sb="519" eb="520">
      <t>マカナ</t>
    </rPh>
    <rPh sb="526" eb="527">
      <t>アラワ</t>
    </rPh>
    <rPh sb="529" eb="531">
      <t>シヒョウ</t>
    </rPh>
    <rPh sb="534" eb="536">
      <t>トウガイ</t>
    </rPh>
    <rPh sb="536" eb="538">
      <t>シヒョウ</t>
    </rPh>
    <rPh sb="551" eb="553">
      <t>バアイ</t>
    </rPh>
    <rPh sb="569" eb="571">
      <t>シュウニュウ</t>
    </rPh>
    <rPh sb="606" eb="608">
      <t>カイゼン</t>
    </rPh>
    <rPh sb="609" eb="610">
      <t>ム</t>
    </rPh>
    <rPh sb="612" eb="614">
      <t>レイワ</t>
    </rPh>
    <rPh sb="615" eb="616">
      <t>ネン</t>
    </rPh>
    <rPh sb="617" eb="618">
      <t>ツキ</t>
    </rPh>
    <rPh sb="624" eb="625">
      <t>オコナ</t>
    </rPh>
    <rPh sb="658" eb="660">
      <t>レイワ</t>
    </rPh>
    <rPh sb="661" eb="663">
      <t>ネンド</t>
    </rPh>
    <rPh sb="664" eb="666">
      <t>ヘイキン</t>
    </rPh>
    <rPh sb="666" eb="667">
      <t>アタイ</t>
    </rPh>
    <rPh sb="668" eb="670">
      <t>ウワマワ</t>
    </rPh>
    <rPh sb="671" eb="673">
      <t>ジョウキョウ</t>
    </rPh>
    <rPh sb="674" eb="675">
      <t>テン</t>
    </rPh>
    <phoneticPr fontId="4"/>
  </si>
  <si>
    <t xml:space="preserve"> 有形固定資産減価償却率は、有形固定資産のうち償却対象資産の減価償却がどの程度進んでいるかを表す指標で、資産の老朽度合を示しています。一般的に、100%に近いほど、保有資産が法定耐用年数に近づいている状況です。本市では、類似団体を下回っていますが、年々増加傾向にあるため、計画的に施設の更新等を実施していきます。　　　
　管路経年比率は、法定耐用年数を超えた管路延長を表す指標で、管路の老朽化度合を示しています。本市では、法定耐用年数を経過した管路を数多く保有しており、平均値を上回っているため、計画的に施設の更新等を実施していきます。　　　　　　　　　　　　　　　　　　　管路更新率は、当該年度に更新した管路延長の割合を表す指標で、管路の更新ペースや状況を示しています。本市では、類似団体平均値を若干上回っておりますが、今後も引き続き計画的な管路更新を行っていきます。</t>
    <rPh sb="100" eb="102">
      <t>ジョウキョウ</t>
    </rPh>
    <rPh sb="110" eb="112">
      <t>ルイジ</t>
    </rPh>
    <rPh sb="112" eb="114">
      <t>ダンタイ</t>
    </rPh>
    <rPh sb="115" eb="117">
      <t>シタマワ</t>
    </rPh>
    <rPh sb="124" eb="126">
      <t>ネンネン</t>
    </rPh>
    <rPh sb="126" eb="128">
      <t>ゾウカ</t>
    </rPh>
    <rPh sb="128" eb="130">
      <t>ケイコウ</t>
    </rPh>
    <rPh sb="136" eb="139">
      <t>ケイカクテキ</t>
    </rPh>
    <rPh sb="140" eb="142">
      <t>シセツ</t>
    </rPh>
    <rPh sb="143" eb="145">
      <t>コウシン</t>
    </rPh>
    <rPh sb="145" eb="146">
      <t>トウ</t>
    </rPh>
    <rPh sb="147" eb="149">
      <t>ジッシ</t>
    </rPh>
    <rPh sb="235" eb="238">
      <t>ヘイキンチ</t>
    </rPh>
    <rPh sb="239" eb="241">
      <t>ウワマワ</t>
    </rPh>
    <rPh sb="329" eb="330">
      <t>シメ</t>
    </rPh>
    <rPh sb="336" eb="338">
      <t>ホンシ</t>
    </rPh>
    <rPh sb="349" eb="351">
      <t>ジャッカン</t>
    </rPh>
    <rPh sb="351" eb="352">
      <t>ウエ</t>
    </rPh>
    <rPh sb="361" eb="363">
      <t>コンゴ</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</si>
</sst>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8"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color theme="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Border="1" applyAlignment="1" applyProtection="1">
      <alignment horizontal="left" vertical="top" wrapText="1"/>
      <protection locked="0"/>
    </xf>
    <xf numFmtId="0" fontId="16" fillId="0" borderId="0" xfId="0" applyFont="1" applyAlignment="1" applyProtection="1">
      <alignment horizontal="left" vertical="top" wrapText="1"/>
      <protection locked="0"/>
    </xf>
    <xf numFmtId="0" fontId="16" fillId="0" borderId="10"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10" xfId="0" applyFont="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データ!$ED$6:$EH$6</c:f>
              <c:numCache>
                <c:formatCode>#,##0.00;"△"#,##0.00;"-"</c:formatCode>
                <c:ptCount val="5"/>
                <c:pt idx="0">
                  <c:v>0.87</c:v>
                </c:pt>
                <c:pt idx="1">
                  <c:v>0.49</c:v>
                </c:pt>
                <c:pt idx="2">
                  <c:v>0.66</c:v>
                </c:pt>
                <c:pt idx="3">
                  <c:v>0.63</c:v>
                </c:pt>
                <c:pt idx="4">
                  <c:v>0.63</c:v>
                </c:pt>
              </c:numCache>
            </c:numRef>
          </c:val>
          <c:extLst>
            <c:ext xmlns:c16="http://schemas.microsoft.com/office/drawing/2014/chart" uri="{C3380CC4-5D6E-409C-BE32-E72D297353CC}">
              <c16:uniqueId val="{00000000-AB50-4D85-A550-FCEE05ED9B50}"/>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0.74</c:v>
                </c:pt>
                <c:pt idx="1">
                  <c:v>0.72</c:v>
                </c:pt>
                <c:pt idx="2">
                  <c:v>0.66</c:v>
                </c:pt>
                <c:pt idx="3">
                  <c:v>0.67</c:v>
                </c:pt>
                <c:pt idx="4">
                  <c:v>0.62</c:v>
                </c:pt>
              </c:numCache>
            </c:numRef>
          </c:val>
          <c:smooth val="0"/>
          <c:extLst>
            <c:ext xmlns:c16="http://schemas.microsoft.com/office/drawing/2014/chart" uri="{C3380CC4-5D6E-409C-BE32-E72D297353CC}">
              <c16:uniqueId val="{00000001-AB50-4D85-A550-FCEE05ED9B50}"/>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データ!$CL$6:$CP$6</c:f>
              <c:numCache>
                <c:formatCode>#,##0.00;"△"#,##0.00;"-"</c:formatCode>
                <c:ptCount val="5"/>
                <c:pt idx="0">
                  <c:v>63.58</c:v>
                </c:pt>
                <c:pt idx="1">
                  <c:v>63.89</c:v>
                </c:pt>
                <c:pt idx="2">
                  <c:v>62.35</c:v>
                </c:pt>
                <c:pt idx="3">
                  <c:v>62.81</c:v>
                </c:pt>
                <c:pt idx="4">
                  <c:v>62.78</c:v>
                </c:pt>
              </c:numCache>
            </c:numRef>
          </c:val>
          <c:extLst>
            <c:ext xmlns:c16="http://schemas.microsoft.com/office/drawing/2014/chart" uri="{C3380CC4-5D6E-409C-BE32-E72D297353CC}">
              <c16:uniqueId val="{00000000-EC98-4674-A6D8-D548E570A9B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62.38</c:v>
                </c:pt>
                <c:pt idx="1">
                  <c:v>62.83</c:v>
                </c:pt>
                <c:pt idx="2">
                  <c:v>62.05</c:v>
                </c:pt>
                <c:pt idx="3">
                  <c:v>63.23</c:v>
                </c:pt>
                <c:pt idx="4">
                  <c:v>62.59</c:v>
                </c:pt>
              </c:numCache>
            </c:numRef>
          </c:val>
          <c:smooth val="0"/>
          <c:extLst>
            <c:ext xmlns:c16="http://schemas.microsoft.com/office/drawing/2014/chart" uri="{C3380CC4-5D6E-409C-BE32-E72D297353CC}">
              <c16:uniqueId val="{00000001-EC98-4674-A6D8-D548E570A9B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データ!$CW$6:$DA$6</c:f>
              <c:numCache>
                <c:formatCode>#,##0.00;"△"#,##0.00;"-"</c:formatCode>
                <c:ptCount val="5"/>
                <c:pt idx="0">
                  <c:v>87.49</c:v>
                </c:pt>
                <c:pt idx="1">
                  <c:v>86.59</c:v>
                </c:pt>
                <c:pt idx="2">
                  <c:v>86.84</c:v>
                </c:pt>
                <c:pt idx="3">
                  <c:v>87.54</c:v>
                </c:pt>
                <c:pt idx="4">
                  <c:v>87.15</c:v>
                </c:pt>
              </c:numCache>
            </c:numRef>
          </c:val>
          <c:extLst>
            <c:ext xmlns:c16="http://schemas.microsoft.com/office/drawing/2014/chart" uri="{C3380CC4-5D6E-409C-BE32-E72D297353CC}">
              <c16:uniqueId val="{00000000-5F94-468C-99CC-5ADB5F81E486}"/>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89.17</c:v>
                </c:pt>
                <c:pt idx="1">
                  <c:v>88.86</c:v>
                </c:pt>
                <c:pt idx="2">
                  <c:v>89.11</c:v>
                </c:pt>
                <c:pt idx="3">
                  <c:v>89.35</c:v>
                </c:pt>
                <c:pt idx="4">
                  <c:v>89.7</c:v>
                </c:pt>
              </c:numCache>
            </c:numRef>
          </c:val>
          <c:smooth val="0"/>
          <c:extLst>
            <c:ext xmlns:c16="http://schemas.microsoft.com/office/drawing/2014/chart" uri="{C3380CC4-5D6E-409C-BE32-E72D297353CC}">
              <c16:uniqueId val="{00000001-5F94-468C-99CC-5ADB5F81E486}"/>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データ!$X$6:$AB$6</c:f>
              <c:numCache>
                <c:formatCode>#,##0.00;"△"#,##0.00;"-"</c:formatCode>
                <c:ptCount val="5"/>
                <c:pt idx="0">
                  <c:v>101.87</c:v>
                </c:pt>
                <c:pt idx="1">
                  <c:v>96.65</c:v>
                </c:pt>
                <c:pt idx="2">
                  <c:v>93.63</c:v>
                </c:pt>
                <c:pt idx="3">
                  <c:v>95.14</c:v>
                </c:pt>
                <c:pt idx="4">
                  <c:v>92.23</c:v>
                </c:pt>
              </c:numCache>
            </c:numRef>
          </c:val>
          <c:extLst>
            <c:ext xmlns:c16="http://schemas.microsoft.com/office/drawing/2014/chart" uri="{C3380CC4-5D6E-409C-BE32-E72D297353CC}">
              <c16:uniqueId val="{00000000-7F3D-41CF-9D28-82E80D022A0F}"/>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113.68</c:v>
                </c:pt>
                <c:pt idx="1">
                  <c:v>113.82</c:v>
                </c:pt>
                <c:pt idx="2">
                  <c:v>112.82</c:v>
                </c:pt>
                <c:pt idx="3">
                  <c:v>111.21</c:v>
                </c:pt>
                <c:pt idx="4">
                  <c:v>111.89</c:v>
                </c:pt>
              </c:numCache>
            </c:numRef>
          </c:val>
          <c:smooth val="0"/>
          <c:extLst>
            <c:ext xmlns:c16="http://schemas.microsoft.com/office/drawing/2014/chart" uri="{C3380CC4-5D6E-409C-BE32-E72D297353CC}">
              <c16:uniqueId val="{00000001-7F3D-41CF-9D28-82E80D022A0F}"/>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データ!$DH$6:$DL$6</c:f>
              <c:numCache>
                <c:formatCode>#,##0.00;"△"#,##0.00;"-"</c:formatCode>
                <c:ptCount val="5"/>
                <c:pt idx="0">
                  <c:v>43.97</c:v>
                </c:pt>
                <c:pt idx="1">
                  <c:v>44.76</c:v>
                </c:pt>
                <c:pt idx="2">
                  <c:v>45.62</c:v>
                </c:pt>
                <c:pt idx="3">
                  <c:v>46.48</c:v>
                </c:pt>
                <c:pt idx="4">
                  <c:v>47.53</c:v>
                </c:pt>
              </c:numCache>
            </c:numRef>
          </c:val>
          <c:extLst>
            <c:ext xmlns:c16="http://schemas.microsoft.com/office/drawing/2014/chart" uri="{C3380CC4-5D6E-409C-BE32-E72D297353CC}">
              <c16:uniqueId val="{00000000-A1B8-46FA-9E14-97D346401563}"/>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46.99</c:v>
                </c:pt>
                <c:pt idx="1">
                  <c:v>47.89</c:v>
                </c:pt>
                <c:pt idx="2">
                  <c:v>48.69</c:v>
                </c:pt>
                <c:pt idx="3">
                  <c:v>49.62</c:v>
                </c:pt>
                <c:pt idx="4">
                  <c:v>50.5</c:v>
                </c:pt>
              </c:numCache>
            </c:numRef>
          </c:val>
          <c:smooth val="0"/>
          <c:extLst>
            <c:ext xmlns:c16="http://schemas.microsoft.com/office/drawing/2014/chart" uri="{C3380CC4-5D6E-409C-BE32-E72D297353CC}">
              <c16:uniqueId val="{00000001-A1B8-46FA-9E14-97D346401563}"/>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データ!$DS$6:$DW$6</c:f>
              <c:numCache>
                <c:formatCode>#,##0.00;"△"#,##0.00;"-"</c:formatCode>
                <c:ptCount val="5"/>
                <c:pt idx="0">
                  <c:v>24.07</c:v>
                </c:pt>
                <c:pt idx="1">
                  <c:v>24.14</c:v>
                </c:pt>
                <c:pt idx="2">
                  <c:v>25.11</c:v>
                </c:pt>
                <c:pt idx="3">
                  <c:v>25.36</c:v>
                </c:pt>
                <c:pt idx="4">
                  <c:v>25.64</c:v>
                </c:pt>
              </c:numCache>
            </c:numRef>
          </c:val>
          <c:extLst>
            <c:ext xmlns:c16="http://schemas.microsoft.com/office/drawing/2014/chart" uri="{C3380CC4-5D6E-409C-BE32-E72D297353CC}">
              <c16:uniqueId val="{00000000-9A73-4184-AC9F-09DB4C84EFB9}"/>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15.83</c:v>
                </c:pt>
                <c:pt idx="1">
                  <c:v>16.899999999999999</c:v>
                </c:pt>
                <c:pt idx="2">
                  <c:v>18.260000000000002</c:v>
                </c:pt>
                <c:pt idx="3">
                  <c:v>19.510000000000002</c:v>
                </c:pt>
                <c:pt idx="4">
                  <c:v>21.19</c:v>
                </c:pt>
              </c:numCache>
            </c:numRef>
          </c:val>
          <c:smooth val="0"/>
          <c:extLst>
            <c:ext xmlns:c16="http://schemas.microsoft.com/office/drawing/2014/chart" uri="{C3380CC4-5D6E-409C-BE32-E72D297353CC}">
              <c16:uniqueId val="{00000001-9A73-4184-AC9F-09DB4C84EFB9}"/>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A3B1-4CA7-B516-F28DEBAF770F}"/>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formatCode="#,##0.00;&quot;△&quot;#,##0.00;&quot;-&quot;">
                  <c:v>0.03</c:v>
                </c:pt>
                <c:pt idx="1">
                  <c:v>0</c:v>
                </c:pt>
                <c:pt idx="2">
                  <c:v>0</c:v>
                </c:pt>
                <c:pt idx="3">
                  <c:v>0</c:v>
                </c:pt>
                <c:pt idx="4" formatCode="#,##0.00;&quot;△&quot;#,##0.00;&quot;-&quot;">
                  <c:v>0.45</c:v>
                </c:pt>
              </c:numCache>
            </c:numRef>
          </c:val>
          <c:smooth val="0"/>
          <c:extLst>
            <c:ext xmlns:c16="http://schemas.microsoft.com/office/drawing/2014/chart" uri="{C3380CC4-5D6E-409C-BE32-E72D297353CC}">
              <c16:uniqueId val="{00000001-A3B1-4CA7-B516-F28DEBAF770F}"/>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データ!$AT$6:$AX$6</c:f>
              <c:numCache>
                <c:formatCode>#,##0.00;"△"#,##0.00;"-"</c:formatCode>
                <c:ptCount val="5"/>
                <c:pt idx="0">
                  <c:v>251.48</c:v>
                </c:pt>
                <c:pt idx="1">
                  <c:v>182.25</c:v>
                </c:pt>
                <c:pt idx="2">
                  <c:v>164.77</c:v>
                </c:pt>
                <c:pt idx="3">
                  <c:v>167.65</c:v>
                </c:pt>
                <c:pt idx="4">
                  <c:v>162.44</c:v>
                </c:pt>
              </c:numCache>
            </c:numRef>
          </c:val>
          <c:extLst>
            <c:ext xmlns:c16="http://schemas.microsoft.com/office/drawing/2014/chart" uri="{C3380CC4-5D6E-409C-BE32-E72D297353CC}">
              <c16:uniqueId val="{00000000-93E5-4551-BA3F-671474973DCE}"/>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337.49</c:v>
                </c:pt>
                <c:pt idx="1">
                  <c:v>335.6</c:v>
                </c:pt>
                <c:pt idx="2">
                  <c:v>358.91</c:v>
                </c:pt>
                <c:pt idx="3">
                  <c:v>360.96</c:v>
                </c:pt>
                <c:pt idx="4">
                  <c:v>351.29</c:v>
                </c:pt>
              </c:numCache>
            </c:numRef>
          </c:val>
          <c:smooth val="0"/>
          <c:extLst>
            <c:ext xmlns:c16="http://schemas.microsoft.com/office/drawing/2014/chart" uri="{C3380CC4-5D6E-409C-BE32-E72D297353CC}">
              <c16:uniqueId val="{00000001-93E5-4551-BA3F-671474973DCE}"/>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データ!$BE$6:$BI$6</c:f>
              <c:numCache>
                <c:formatCode>#,##0.00;"△"#,##0.00;"-"</c:formatCode>
                <c:ptCount val="5"/>
                <c:pt idx="0">
                  <c:v>481.06</c:v>
                </c:pt>
                <c:pt idx="1">
                  <c:v>468.41</c:v>
                </c:pt>
                <c:pt idx="2">
                  <c:v>473.11</c:v>
                </c:pt>
                <c:pt idx="3">
                  <c:v>472.74</c:v>
                </c:pt>
                <c:pt idx="4">
                  <c:v>474.04</c:v>
                </c:pt>
              </c:numCache>
            </c:numRef>
          </c:val>
          <c:extLst>
            <c:ext xmlns:c16="http://schemas.microsoft.com/office/drawing/2014/chart" uri="{C3380CC4-5D6E-409C-BE32-E72D297353CC}">
              <c16:uniqueId val="{00000000-1305-4C08-8ADF-5AFD3FD93F3D}"/>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265.92</c:v>
                </c:pt>
                <c:pt idx="1">
                  <c:v>258.26</c:v>
                </c:pt>
                <c:pt idx="2">
                  <c:v>247.27</c:v>
                </c:pt>
                <c:pt idx="3">
                  <c:v>239.18</c:v>
                </c:pt>
                <c:pt idx="4">
                  <c:v>236.29</c:v>
                </c:pt>
              </c:numCache>
            </c:numRef>
          </c:val>
          <c:smooth val="0"/>
          <c:extLst>
            <c:ext xmlns:c16="http://schemas.microsoft.com/office/drawing/2014/chart" uri="{C3380CC4-5D6E-409C-BE32-E72D297353CC}">
              <c16:uniqueId val="{00000001-1305-4C08-8ADF-5AFD3FD93F3D}"/>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データ!$BP$6:$BT$6</c:f>
              <c:numCache>
                <c:formatCode>#,##0.00;"△"#,##0.00;"-"</c:formatCode>
                <c:ptCount val="5"/>
                <c:pt idx="0">
                  <c:v>99.03</c:v>
                </c:pt>
                <c:pt idx="1">
                  <c:v>95.24</c:v>
                </c:pt>
                <c:pt idx="2">
                  <c:v>92.05</c:v>
                </c:pt>
                <c:pt idx="3">
                  <c:v>94.28</c:v>
                </c:pt>
                <c:pt idx="4">
                  <c:v>90.55</c:v>
                </c:pt>
              </c:numCache>
            </c:numRef>
          </c:val>
          <c:extLst>
            <c:ext xmlns:c16="http://schemas.microsoft.com/office/drawing/2014/chart" uri="{C3380CC4-5D6E-409C-BE32-E72D297353CC}">
              <c16:uniqueId val="{00000000-6BB1-4552-8D55-6965FEA7AAC0}"/>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105.86</c:v>
                </c:pt>
                <c:pt idx="1">
                  <c:v>106.07</c:v>
                </c:pt>
                <c:pt idx="2">
                  <c:v>105.34</c:v>
                </c:pt>
                <c:pt idx="3">
                  <c:v>101.89</c:v>
                </c:pt>
                <c:pt idx="4">
                  <c:v>104.33</c:v>
                </c:pt>
              </c:numCache>
            </c:numRef>
          </c:val>
          <c:smooth val="0"/>
          <c:extLst>
            <c:ext xmlns:c16="http://schemas.microsoft.com/office/drawing/2014/chart" uri="{C3380CC4-5D6E-409C-BE32-E72D297353CC}">
              <c16:uniqueId val="{00000001-6BB1-4552-8D55-6965FEA7AAC0}"/>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47119</c:v>
                </c:pt>
                <c:pt idx="1">
                  <c:v>47484</c:v>
                </c:pt>
                <c:pt idx="2" formatCode="&quot;R&quot;dd">
                  <c:v>47849</c:v>
                </c:pt>
                <c:pt idx="3" formatCode="&quot;R&quot;dd">
                  <c:v>48215</c:v>
                </c:pt>
                <c:pt idx="4" formatCode="&quot;R&quot;dd">
                  <c:v>48582</c:v>
                </c:pt>
              </c:numCache>
            </c:numRef>
          </c:cat>
          <c:val>
            <c:numRef>
              <c:f>データ!$CA$6:$CE$6</c:f>
              <c:numCache>
                <c:formatCode>#,##0.00;"△"#,##0.00;"-"</c:formatCode>
                <c:ptCount val="5"/>
                <c:pt idx="0">
                  <c:v>142.63</c:v>
                </c:pt>
                <c:pt idx="1">
                  <c:v>148.5</c:v>
                </c:pt>
                <c:pt idx="2">
                  <c:v>153.44</c:v>
                </c:pt>
                <c:pt idx="3">
                  <c:v>148.44999999999999</c:v>
                </c:pt>
                <c:pt idx="4">
                  <c:v>155.21</c:v>
                </c:pt>
              </c:numCache>
            </c:numRef>
          </c:val>
          <c:extLst>
            <c:ext xmlns:c16="http://schemas.microsoft.com/office/drawing/2014/chart" uri="{C3380CC4-5D6E-409C-BE32-E72D297353CC}">
              <c16:uniqueId val="{00000000-C84C-4CB1-B3E4-66D6B414063C}"/>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158.58000000000001</c:v>
                </c:pt>
                <c:pt idx="1">
                  <c:v>159.22</c:v>
                </c:pt>
                <c:pt idx="2">
                  <c:v>159.6</c:v>
                </c:pt>
                <c:pt idx="3">
                  <c:v>156.32</c:v>
                </c:pt>
                <c:pt idx="4">
                  <c:v>157.4</c:v>
                </c:pt>
              </c:numCache>
            </c:numRef>
          </c:val>
          <c:smooth val="0"/>
          <c:extLst>
            <c:ext xmlns:c16="http://schemas.microsoft.com/office/drawing/2014/chart" uri="{C3380CC4-5D6E-409C-BE32-E72D297353CC}">
              <c16:uniqueId val="{00000001-C84C-4CB1-B3E4-66D6B414063C}"/>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【111.39】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【261.51】</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【265.16】</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【90.12】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【60.29】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【167.74】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【102.35】</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【50.88】</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【22.30】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pageSetUpPr fitToPage="1"/>
  </sheetPr>
  <dimension ref="A1:BZ85"/>
  <sheetViews>
    <sheetView showGridLines="0" tabSelected="1" topLeftCell="Y37" zoomScaleNormal="100" workbookViewId="0">
      <selection activeCell="BL64" sqref="BL64:BZ65"/>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3" t="str">
        <f>データ!H6</f>
        <v>福岡県　飯塚市</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3"/>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5" t="s">
        <v>9</v>
      </c>
      <c r="BM7" s="86"/>
      <c r="BN7" s="86"/>
      <c r="BO7" s="86"/>
      <c r="BP7" s="86"/>
      <c r="BQ7" s="86"/>
      <c r="BR7" s="86"/>
      <c r="BS7" s="86"/>
      <c r="BT7" s="86"/>
      <c r="BU7" s="86"/>
      <c r="BV7" s="86"/>
      <c r="BW7" s="86"/>
      <c r="BX7" s="86"/>
      <c r="BY7" s="87"/>
    </row>
    <row r="8" spans="1:78" ht="18.75" customHeight="1" x14ac:dyDescent="0.15">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A3</v>
      </c>
      <c r="X8" s="81"/>
      <c r="Y8" s="81"/>
      <c r="Z8" s="81"/>
      <c r="AA8" s="81"/>
      <c r="AB8" s="81"/>
      <c r="AC8" s="81"/>
      <c r="AD8" s="81" t="str">
        <f>データ!$M$6</f>
        <v>自治体職員</v>
      </c>
      <c r="AE8" s="81"/>
      <c r="AF8" s="81"/>
      <c r="AG8" s="81"/>
      <c r="AH8" s="81"/>
      <c r="AI8" s="81"/>
      <c r="AJ8" s="81"/>
      <c r="AK8" s="2"/>
      <c r="AL8" s="72">
        <f>データ!$R$6</f>
        <v>126555</v>
      </c>
      <c r="AM8" s="72"/>
      <c r="AN8" s="72"/>
      <c r="AO8" s="72"/>
      <c r="AP8" s="72"/>
      <c r="AQ8" s="72"/>
      <c r="AR8" s="72"/>
      <c r="AS8" s="72"/>
      <c r="AT8" s="37">
        <f>データ!$S$6</f>
        <v>213.96</v>
      </c>
      <c r="AU8" s="38"/>
      <c r="AV8" s="38"/>
      <c r="AW8" s="38"/>
      <c r="AX8" s="38"/>
      <c r="AY8" s="38"/>
      <c r="AZ8" s="38"/>
      <c r="BA8" s="38"/>
      <c r="BB8" s="61">
        <f>データ!$T$6</f>
        <v>591.49</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15">
      <c r="A9" s="2"/>
      <c r="B9" s="48" t="s">
        <v>12</v>
      </c>
      <c r="C9" s="49"/>
      <c r="D9" s="49"/>
      <c r="E9" s="49"/>
      <c r="F9" s="49"/>
      <c r="G9" s="49"/>
      <c r="H9" s="49"/>
      <c r="I9" s="48" t="s">
        <v>13</v>
      </c>
      <c r="J9" s="49"/>
      <c r="K9" s="49"/>
      <c r="L9" s="49"/>
      <c r="M9" s="49"/>
      <c r="N9" s="49"/>
      <c r="O9" s="73"/>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64.91</v>
      </c>
      <c r="J10" s="38"/>
      <c r="K10" s="38"/>
      <c r="L10" s="38"/>
      <c r="M10" s="38"/>
      <c r="N10" s="38"/>
      <c r="O10" s="71"/>
      <c r="P10" s="61">
        <f>データ!$P$6</f>
        <v>97.03</v>
      </c>
      <c r="Q10" s="61"/>
      <c r="R10" s="61"/>
      <c r="S10" s="61"/>
      <c r="T10" s="61"/>
      <c r="U10" s="61"/>
      <c r="V10" s="61"/>
      <c r="W10" s="72">
        <f>データ!$Q$6</f>
        <v>3058</v>
      </c>
      <c r="X10" s="72"/>
      <c r="Y10" s="72"/>
      <c r="Z10" s="72"/>
      <c r="AA10" s="72"/>
      <c r="AB10" s="72"/>
      <c r="AC10" s="72"/>
      <c r="AD10" s="2"/>
      <c r="AE10" s="2"/>
      <c r="AF10" s="2"/>
      <c r="AG10" s="2"/>
      <c r="AH10" s="2"/>
      <c r="AI10" s="2"/>
      <c r="AJ10" s="2"/>
      <c r="AK10" s="2"/>
      <c r="AL10" s="72">
        <f>データ!$U$6</f>
        <v>122207</v>
      </c>
      <c r="AM10" s="72"/>
      <c r="AN10" s="72"/>
      <c r="AO10" s="72"/>
      <c r="AP10" s="72"/>
      <c r="AQ10" s="72"/>
      <c r="AR10" s="72"/>
      <c r="AS10" s="72"/>
      <c r="AT10" s="37">
        <f>データ!$V$6</f>
        <v>107</v>
      </c>
      <c r="AU10" s="38"/>
      <c r="AV10" s="38"/>
      <c r="AW10" s="38"/>
      <c r="AX10" s="38"/>
      <c r="AY10" s="38"/>
      <c r="AZ10" s="38"/>
      <c r="BA10" s="38"/>
      <c r="BB10" s="61">
        <f>データ!$W$6</f>
        <v>1142.1199999999999</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113</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111</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【111.39】</v>
      </c>
      <c r="F85" s="13" t="str">
        <f>データ!AS6</f>
        <v>【1.30】</v>
      </c>
      <c r="G85" s="13" t="str">
        <f>データ!BD6</f>
        <v>【261.51】</v>
      </c>
      <c r="H85" s="13" t="str">
        <f>データ!BO6</f>
        <v>【265.16】</v>
      </c>
      <c r="I85" s="13" t="str">
        <f>データ!BZ6</f>
        <v>【102.35】</v>
      </c>
      <c r="J85" s="13" t="str">
        <f>データ!CK6</f>
        <v>【167.74】</v>
      </c>
      <c r="K85" s="13" t="str">
        <f>データ!CV6</f>
        <v>【60.29】</v>
      </c>
      <c r="L85" s="13" t="str">
        <f>データ!DG6</f>
        <v>【90.12】</v>
      </c>
      <c r="M85" s="13" t="str">
        <f>データ!DR6</f>
        <v>【50.88】</v>
      </c>
      <c r="N85" s="13" t="str">
        <f>データ!EC6</f>
        <v>【22.30】</v>
      </c>
      <c r="O85" s="13" t="str">
        <f>データ!EN6</f>
        <v>【0.66】</v>
      </c>
    </row>
  </sheetData>
  <sheetProtection algorithmName="SHA-512" hashValue="Qur4S+rwf0c0Bdw0VUHA2Qa1/XaC4nVV1P2aL1plVZf+1svVgdKBEKuXlPP/4GpHXfKVO4KUjWalRXaL0GcVxg==" saltValue="nKNl7vwBSOdZ7InWGH9rbQ=="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52</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53</v>
      </c>
      <c r="B4" s="17"/>
      <c r="C4" s="17"/>
      <c r="D4" s="17"/>
      <c r="E4" s="17"/>
      <c r="F4" s="17"/>
      <c r="G4" s="17"/>
      <c r="H4" s="92"/>
      <c r="I4" s="93"/>
      <c r="J4" s="93"/>
      <c r="K4" s="93"/>
      <c r="L4" s="93"/>
      <c r="M4" s="93"/>
      <c r="N4" s="93"/>
      <c r="O4" s="93"/>
      <c r="P4" s="93"/>
      <c r="Q4" s="93"/>
      <c r="R4" s="93"/>
      <c r="S4" s="93"/>
      <c r="T4" s="93"/>
      <c r="U4" s="93"/>
      <c r="V4" s="93"/>
      <c r="W4" s="94"/>
      <c r="X4" s="88" t="s">
        <v>54</v>
      </c>
      <c r="Y4" s="88"/>
      <c r="Z4" s="88"/>
      <c r="AA4" s="88"/>
      <c r="AB4" s="88"/>
      <c r="AC4" s="88"/>
      <c r="AD4" s="88"/>
      <c r="AE4" s="88"/>
      <c r="AF4" s="88"/>
      <c r="AG4" s="88"/>
      <c r="AH4" s="88"/>
      <c r="AI4" s="88" t="s">
        <v>55</v>
      </c>
      <c r="AJ4" s="88"/>
      <c r="AK4" s="88"/>
      <c r="AL4" s="88"/>
      <c r="AM4" s="88"/>
      <c r="AN4" s="88"/>
      <c r="AO4" s="88"/>
      <c r="AP4" s="88"/>
      <c r="AQ4" s="88"/>
      <c r="AR4" s="88"/>
      <c r="AS4" s="88"/>
      <c r="AT4" s="88" t="s">
        <v>56</v>
      </c>
      <c r="AU4" s="88"/>
      <c r="AV4" s="88"/>
      <c r="AW4" s="88"/>
      <c r="AX4" s="88"/>
      <c r="AY4" s="88"/>
      <c r="AZ4" s="88"/>
      <c r="BA4" s="88"/>
      <c r="BB4" s="88"/>
      <c r="BC4" s="88"/>
      <c r="BD4" s="88"/>
      <c r="BE4" s="88" t="s">
        <v>57</v>
      </c>
      <c r="BF4" s="88"/>
      <c r="BG4" s="88"/>
      <c r="BH4" s="88"/>
      <c r="BI4" s="88"/>
      <c r="BJ4" s="88"/>
      <c r="BK4" s="88"/>
      <c r="BL4" s="88"/>
      <c r="BM4" s="88"/>
      <c r="BN4" s="88"/>
      <c r="BO4" s="88"/>
      <c r="BP4" s="88" t="s">
        <v>58</v>
      </c>
      <c r="BQ4" s="88"/>
      <c r="BR4" s="88"/>
      <c r="BS4" s="88"/>
      <c r="BT4" s="88"/>
      <c r="BU4" s="88"/>
      <c r="BV4" s="88"/>
      <c r="BW4" s="88"/>
      <c r="BX4" s="88"/>
      <c r="BY4" s="88"/>
      <c r="BZ4" s="88"/>
      <c r="CA4" s="88" t="s">
        <v>59</v>
      </c>
      <c r="CB4" s="88"/>
      <c r="CC4" s="88"/>
      <c r="CD4" s="88"/>
      <c r="CE4" s="88"/>
      <c r="CF4" s="88"/>
      <c r="CG4" s="88"/>
      <c r="CH4" s="88"/>
      <c r="CI4" s="88"/>
      <c r="CJ4" s="88"/>
      <c r="CK4" s="88"/>
      <c r="CL4" s="88" t="s">
        <v>60</v>
      </c>
      <c r="CM4" s="88"/>
      <c r="CN4" s="88"/>
      <c r="CO4" s="88"/>
      <c r="CP4" s="88"/>
      <c r="CQ4" s="88"/>
      <c r="CR4" s="88"/>
      <c r="CS4" s="88"/>
      <c r="CT4" s="88"/>
      <c r="CU4" s="88"/>
      <c r="CV4" s="88"/>
      <c r="CW4" s="88" t="s">
        <v>61</v>
      </c>
      <c r="CX4" s="88"/>
      <c r="CY4" s="88"/>
      <c r="CZ4" s="88"/>
      <c r="DA4" s="88"/>
      <c r="DB4" s="88"/>
      <c r="DC4" s="88"/>
      <c r="DD4" s="88"/>
      <c r="DE4" s="88"/>
      <c r="DF4" s="88"/>
      <c r="DG4" s="88"/>
      <c r="DH4" s="88" t="s">
        <v>62</v>
      </c>
      <c r="DI4" s="88"/>
      <c r="DJ4" s="88"/>
      <c r="DK4" s="88"/>
      <c r="DL4" s="88"/>
      <c r="DM4" s="88"/>
      <c r="DN4" s="88"/>
      <c r="DO4" s="88"/>
      <c r="DP4" s="88"/>
      <c r="DQ4" s="88"/>
      <c r="DR4" s="88"/>
      <c r="DS4" s="88" t="s">
        <v>63</v>
      </c>
      <c r="DT4" s="88"/>
      <c r="DU4" s="88"/>
      <c r="DV4" s="88"/>
      <c r="DW4" s="88"/>
      <c r="DX4" s="88"/>
      <c r="DY4" s="88"/>
      <c r="DZ4" s="88"/>
      <c r="EA4" s="88"/>
      <c r="EB4" s="88"/>
      <c r="EC4" s="88"/>
      <c r="ED4" s="88" t="s">
        <v>64</v>
      </c>
      <c r="EE4" s="88"/>
      <c r="EF4" s="88"/>
      <c r="EG4" s="88"/>
      <c r="EH4" s="88"/>
      <c r="EI4" s="88"/>
      <c r="EJ4" s="88"/>
      <c r="EK4" s="88"/>
      <c r="EL4" s="88"/>
      <c r="EM4" s="88"/>
      <c r="EN4" s="88"/>
    </row>
    <row r="5" spans="1:144" x14ac:dyDescent="0.15">
      <c r="A5" s="15" t="s">
        <v>65</v>
      </c>
      <c r="B5" s="18"/>
      <c r="C5" s="18"/>
      <c r="D5" s="18"/>
      <c r="E5" s="18"/>
      <c r="F5" s="18"/>
      <c r="G5" s="18"/>
      <c r="H5" s="19" t="s">
        <v>66</v>
      </c>
      <c r="I5" s="19" t="s">
        <v>67</v>
      </c>
      <c r="J5" s="19" t="s">
        <v>68</v>
      </c>
      <c r="K5" s="19" t="s">
        <v>69</v>
      </c>
      <c r="L5" s="19" t="s">
        <v>70</v>
      </c>
      <c r="M5" s="19" t="s">
        <v>5</v>
      </c>
      <c r="N5" s="19" t="s">
        <v>71</v>
      </c>
      <c r="O5" s="19" t="s">
        <v>72</v>
      </c>
      <c r="P5" s="19" t="s">
        <v>73</v>
      </c>
      <c r="Q5" s="19" t="s">
        <v>74</v>
      </c>
      <c r="R5" s="19" t="s">
        <v>75</v>
      </c>
      <c r="S5" s="19" t="s">
        <v>76</v>
      </c>
      <c r="T5" s="19" t="s">
        <v>77</v>
      </c>
      <c r="U5" s="19" t="s">
        <v>78</v>
      </c>
      <c r="V5" s="19" t="s">
        <v>79</v>
      </c>
      <c r="W5" s="19" t="s">
        <v>80</v>
      </c>
      <c r="X5" s="19" t="s">
        <v>81</v>
      </c>
      <c r="Y5" s="19" t="s">
        <v>82</v>
      </c>
      <c r="Z5" s="19" t="s">
        <v>83</v>
      </c>
      <c r="AA5" s="19" t="s">
        <v>84</v>
      </c>
      <c r="AB5" s="19" t="s">
        <v>85</v>
      </c>
      <c r="AC5" s="19" t="s">
        <v>86</v>
      </c>
      <c r="AD5" s="19" t="s">
        <v>87</v>
      </c>
      <c r="AE5" s="19" t="s">
        <v>88</v>
      </c>
      <c r="AF5" s="19" t="s">
        <v>89</v>
      </c>
      <c r="AG5" s="19" t="s">
        <v>90</v>
      </c>
      <c r="AH5" s="19" t="s">
        <v>29</v>
      </c>
      <c r="AI5" s="19" t="s">
        <v>81</v>
      </c>
      <c r="AJ5" s="19" t="s">
        <v>82</v>
      </c>
      <c r="AK5" s="19" t="s">
        <v>83</v>
      </c>
      <c r="AL5" s="19" t="s">
        <v>84</v>
      </c>
      <c r="AM5" s="19" t="s">
        <v>85</v>
      </c>
      <c r="AN5" s="19" t="s">
        <v>86</v>
      </c>
      <c r="AO5" s="19" t="s">
        <v>87</v>
      </c>
      <c r="AP5" s="19" t="s">
        <v>88</v>
      </c>
      <c r="AQ5" s="19" t="s">
        <v>89</v>
      </c>
      <c r="AR5" s="19" t="s">
        <v>90</v>
      </c>
      <c r="AS5" s="19" t="s">
        <v>91</v>
      </c>
      <c r="AT5" s="19" t="s">
        <v>81</v>
      </c>
      <c r="AU5" s="19" t="s">
        <v>82</v>
      </c>
      <c r="AV5" s="19" t="s">
        <v>83</v>
      </c>
      <c r="AW5" s="19" t="s">
        <v>84</v>
      </c>
      <c r="AX5" s="19" t="s">
        <v>85</v>
      </c>
      <c r="AY5" s="19" t="s">
        <v>86</v>
      </c>
      <c r="AZ5" s="19" t="s">
        <v>87</v>
      </c>
      <c r="BA5" s="19" t="s">
        <v>88</v>
      </c>
      <c r="BB5" s="19" t="s">
        <v>89</v>
      </c>
      <c r="BC5" s="19" t="s">
        <v>90</v>
      </c>
      <c r="BD5" s="19" t="s">
        <v>91</v>
      </c>
      <c r="BE5" s="19" t="s">
        <v>81</v>
      </c>
      <c r="BF5" s="19" t="s">
        <v>82</v>
      </c>
      <c r="BG5" s="19" t="s">
        <v>83</v>
      </c>
      <c r="BH5" s="19" t="s">
        <v>84</v>
      </c>
      <c r="BI5" s="19" t="s">
        <v>85</v>
      </c>
      <c r="BJ5" s="19" t="s">
        <v>86</v>
      </c>
      <c r="BK5" s="19" t="s">
        <v>87</v>
      </c>
      <c r="BL5" s="19" t="s">
        <v>88</v>
      </c>
      <c r="BM5" s="19" t="s">
        <v>89</v>
      </c>
      <c r="BN5" s="19" t="s">
        <v>90</v>
      </c>
      <c r="BO5" s="19" t="s">
        <v>91</v>
      </c>
      <c r="BP5" s="19" t="s">
        <v>81</v>
      </c>
      <c r="BQ5" s="19" t="s">
        <v>82</v>
      </c>
      <c r="BR5" s="19" t="s">
        <v>83</v>
      </c>
      <c r="BS5" s="19" t="s">
        <v>84</v>
      </c>
      <c r="BT5" s="19" t="s">
        <v>85</v>
      </c>
      <c r="BU5" s="19" t="s">
        <v>86</v>
      </c>
      <c r="BV5" s="19" t="s">
        <v>87</v>
      </c>
      <c r="BW5" s="19" t="s">
        <v>88</v>
      </c>
      <c r="BX5" s="19" t="s">
        <v>89</v>
      </c>
      <c r="BY5" s="19" t="s">
        <v>90</v>
      </c>
      <c r="BZ5" s="19" t="s">
        <v>91</v>
      </c>
      <c r="CA5" s="19" t="s">
        <v>81</v>
      </c>
      <c r="CB5" s="19" t="s">
        <v>82</v>
      </c>
      <c r="CC5" s="19" t="s">
        <v>83</v>
      </c>
      <c r="CD5" s="19" t="s">
        <v>84</v>
      </c>
      <c r="CE5" s="19" t="s">
        <v>85</v>
      </c>
      <c r="CF5" s="19" t="s">
        <v>86</v>
      </c>
      <c r="CG5" s="19" t="s">
        <v>87</v>
      </c>
      <c r="CH5" s="19" t="s">
        <v>88</v>
      </c>
      <c r="CI5" s="19" t="s">
        <v>89</v>
      </c>
      <c r="CJ5" s="19" t="s">
        <v>90</v>
      </c>
      <c r="CK5" s="19" t="s">
        <v>91</v>
      </c>
      <c r="CL5" s="19" t="s">
        <v>81</v>
      </c>
      <c r="CM5" s="19" t="s">
        <v>82</v>
      </c>
      <c r="CN5" s="19" t="s">
        <v>83</v>
      </c>
      <c r="CO5" s="19" t="s">
        <v>84</v>
      </c>
      <c r="CP5" s="19" t="s">
        <v>85</v>
      </c>
      <c r="CQ5" s="19" t="s">
        <v>86</v>
      </c>
      <c r="CR5" s="19" t="s">
        <v>87</v>
      </c>
      <c r="CS5" s="19" t="s">
        <v>88</v>
      </c>
      <c r="CT5" s="19" t="s">
        <v>89</v>
      </c>
      <c r="CU5" s="19" t="s">
        <v>90</v>
      </c>
      <c r="CV5" s="19" t="s">
        <v>91</v>
      </c>
      <c r="CW5" s="19" t="s">
        <v>81</v>
      </c>
      <c r="CX5" s="19" t="s">
        <v>82</v>
      </c>
      <c r="CY5" s="19" t="s">
        <v>83</v>
      </c>
      <c r="CZ5" s="19" t="s">
        <v>84</v>
      </c>
      <c r="DA5" s="19" t="s">
        <v>85</v>
      </c>
      <c r="DB5" s="19" t="s">
        <v>86</v>
      </c>
      <c r="DC5" s="19" t="s">
        <v>87</v>
      </c>
      <c r="DD5" s="19" t="s">
        <v>88</v>
      </c>
      <c r="DE5" s="19" t="s">
        <v>89</v>
      </c>
      <c r="DF5" s="19" t="s">
        <v>90</v>
      </c>
      <c r="DG5" s="19" t="s">
        <v>91</v>
      </c>
      <c r="DH5" s="19" t="s">
        <v>81</v>
      </c>
      <c r="DI5" s="19" t="s">
        <v>82</v>
      </c>
      <c r="DJ5" s="19" t="s">
        <v>83</v>
      </c>
      <c r="DK5" s="19" t="s">
        <v>84</v>
      </c>
      <c r="DL5" s="19" t="s">
        <v>85</v>
      </c>
      <c r="DM5" s="19" t="s">
        <v>86</v>
      </c>
      <c r="DN5" s="19" t="s">
        <v>87</v>
      </c>
      <c r="DO5" s="19" t="s">
        <v>88</v>
      </c>
      <c r="DP5" s="19" t="s">
        <v>89</v>
      </c>
      <c r="DQ5" s="19" t="s">
        <v>90</v>
      </c>
      <c r="DR5" s="19" t="s">
        <v>91</v>
      </c>
      <c r="DS5" s="19" t="s">
        <v>81</v>
      </c>
      <c r="DT5" s="19" t="s">
        <v>82</v>
      </c>
      <c r="DU5" s="19" t="s">
        <v>83</v>
      </c>
      <c r="DV5" s="19" t="s">
        <v>84</v>
      </c>
      <c r="DW5" s="19" t="s">
        <v>85</v>
      </c>
      <c r="DX5" s="19" t="s">
        <v>86</v>
      </c>
      <c r="DY5" s="19" t="s">
        <v>87</v>
      </c>
      <c r="DZ5" s="19" t="s">
        <v>88</v>
      </c>
      <c r="EA5" s="19" t="s">
        <v>89</v>
      </c>
      <c r="EB5" s="19" t="s">
        <v>90</v>
      </c>
      <c r="EC5" s="19" t="s">
        <v>91</v>
      </c>
      <c r="ED5" s="19" t="s">
        <v>81</v>
      </c>
      <c r="EE5" s="19" t="s">
        <v>82</v>
      </c>
      <c r="EF5" s="19" t="s">
        <v>83</v>
      </c>
      <c r="EG5" s="19" t="s">
        <v>84</v>
      </c>
      <c r="EH5" s="19" t="s">
        <v>85</v>
      </c>
      <c r="EI5" s="19" t="s">
        <v>86</v>
      </c>
      <c r="EJ5" s="19" t="s">
        <v>87</v>
      </c>
      <c r="EK5" s="19" t="s">
        <v>88</v>
      </c>
      <c r="EL5" s="19" t="s">
        <v>89</v>
      </c>
      <c r="EM5" s="19" t="s">
        <v>90</v>
      </c>
      <c r="EN5" s="19" t="s">
        <v>91</v>
      </c>
    </row>
    <row r="6" spans="1:144" s="23" customFormat="1" x14ac:dyDescent="0.15">
      <c r="A6" s="15" t="s">
        <v>92</v>
      </c>
      <c r="B6" s="20">
        <f>B7</f>
        <v>2021</v>
      </c>
      <c r="C6" s="20">
        <f t="shared" ref="C6:W6" si="3">C7</f>
        <v>402052</v>
      </c>
      <c r="D6" s="20">
        <f t="shared" si="3"/>
        <v>46</v>
      </c>
      <c r="E6" s="20">
        <f t="shared" si="3"/>
        <v>1</v>
      </c>
      <c r="F6" s="20">
        <f t="shared" si="3"/>
        <v>0</v>
      </c>
      <c r="G6" s="20">
        <f t="shared" si="3"/>
        <v>1</v>
      </c>
      <c r="H6" s="20" t="str">
        <f t="shared" si="3"/>
        <v>福岡県　飯塚市</v>
      </c>
      <c r="I6" s="20" t="str">
        <f t="shared" si="3"/>
        <v>法適用</v>
      </c>
      <c r="J6" s="20" t="str">
        <f t="shared" si="3"/>
        <v>水道事業</v>
      </c>
      <c r="K6" s="20" t="str">
        <f t="shared" si="3"/>
        <v>末端給水事業</v>
      </c>
      <c r="L6" s="20" t="str">
        <f t="shared" si="3"/>
        <v>A3</v>
      </c>
      <c r="M6" s="20" t="str">
        <f t="shared" si="3"/>
        <v>自治体職員</v>
      </c>
      <c r="N6" s="21" t="str">
        <f t="shared" si="3"/>
        <v>-</v>
      </c>
      <c r="O6" s="21">
        <f t="shared" si="3"/>
        <v>64.91</v>
      </c>
      <c r="P6" s="21">
        <f t="shared" si="3"/>
        <v>97.03</v>
      </c>
      <c r="Q6" s="21">
        <f t="shared" si="3"/>
        <v>3058</v>
      </c>
      <c r="R6" s="21">
        <f t="shared" si="3"/>
        <v>126555</v>
      </c>
      <c r="S6" s="21">
        <f t="shared" si="3"/>
        <v>213.96</v>
      </c>
      <c r="T6" s="21">
        <f t="shared" si="3"/>
        <v>591.49</v>
      </c>
      <c r="U6" s="21">
        <f t="shared" si="3"/>
        <v>122207</v>
      </c>
      <c r="V6" s="21">
        <f t="shared" si="3"/>
        <v>107</v>
      </c>
      <c r="W6" s="21">
        <f t="shared" si="3"/>
        <v>1142.1199999999999</v>
      </c>
      <c r="X6" s="22">
        <f>IF(X7="",NA(),X7)</f>
        <v>101.87</v>
      </c>
      <c r="Y6" s="22">
        <f t="shared" ref="Y6:AG6" si="4">IF(Y7="",NA(),Y7)</f>
        <v>96.65</v>
      </c>
      <c r="Z6" s="22">
        <f t="shared" si="4"/>
        <v>93.63</v>
      </c>
      <c r="AA6" s="22">
        <f t="shared" si="4"/>
        <v>95.14</v>
      </c>
      <c r="AB6" s="22">
        <f t="shared" si="4"/>
        <v>92.23</v>
      </c>
      <c r="AC6" s="22">
        <f t="shared" si="4"/>
        <v>113.68</v>
      </c>
      <c r="AD6" s="22">
        <f t="shared" si="4"/>
        <v>113.82</v>
      </c>
      <c r="AE6" s="22">
        <f t="shared" si="4"/>
        <v>112.82</v>
      </c>
      <c r="AF6" s="22">
        <f t="shared" si="4"/>
        <v>111.21</v>
      </c>
      <c r="AG6" s="22">
        <f t="shared" si="4"/>
        <v>111.89</v>
      </c>
      <c r="AH6" s="21" t="str">
        <f>IF(AH7="","",IF(AH7="-","【-】","【"&amp;SUBSTITUTE(TEXT(AH7,"#,##0.00"),"-","△")&amp;"】"))</f>
        <v>【111.39】</v>
      </c>
      <c r="AI6" s="21">
        <f>IF(AI7="",NA(),AI7)</f>
        <v>0</v>
      </c>
      <c r="AJ6" s="21">
        <f t="shared" ref="AJ6:AR6" si="5">IF(AJ7="",NA(),AJ7)</f>
        <v>0</v>
      </c>
      <c r="AK6" s="21">
        <f t="shared" si="5"/>
        <v>0</v>
      </c>
      <c r="AL6" s="21">
        <f t="shared" si="5"/>
        <v>0</v>
      </c>
      <c r="AM6" s="21">
        <f t="shared" si="5"/>
        <v>0</v>
      </c>
      <c r="AN6" s="22">
        <f t="shared" si="5"/>
        <v>0.03</v>
      </c>
      <c r="AO6" s="21">
        <f t="shared" si="5"/>
        <v>0</v>
      </c>
      <c r="AP6" s="21">
        <f t="shared" si="5"/>
        <v>0</v>
      </c>
      <c r="AQ6" s="21">
        <f t="shared" si="5"/>
        <v>0</v>
      </c>
      <c r="AR6" s="22">
        <f t="shared" si="5"/>
        <v>0.45</v>
      </c>
      <c r="AS6" s="21" t="str">
        <f>IF(AS7="","",IF(AS7="-","【-】","【"&amp;SUBSTITUTE(TEXT(AS7,"#,##0.00"),"-","△")&amp;"】"))</f>
        <v>【1.30】</v>
      </c>
      <c r="AT6" s="22">
        <f>IF(AT7="",NA(),AT7)</f>
        <v>251.48</v>
      </c>
      <c r="AU6" s="22">
        <f t="shared" ref="AU6:BC6" si="6">IF(AU7="",NA(),AU7)</f>
        <v>182.25</v>
      </c>
      <c r="AV6" s="22">
        <f t="shared" si="6"/>
        <v>164.77</v>
      </c>
      <c r="AW6" s="22">
        <f t="shared" si="6"/>
        <v>167.65</v>
      </c>
      <c r="AX6" s="22">
        <f t="shared" si="6"/>
        <v>162.44</v>
      </c>
      <c r="AY6" s="22">
        <f t="shared" si="6"/>
        <v>337.49</v>
      </c>
      <c r="AZ6" s="22">
        <f t="shared" si="6"/>
        <v>335.6</v>
      </c>
      <c r="BA6" s="22">
        <f t="shared" si="6"/>
        <v>358.91</v>
      </c>
      <c r="BB6" s="22">
        <f t="shared" si="6"/>
        <v>360.96</v>
      </c>
      <c r="BC6" s="22">
        <f t="shared" si="6"/>
        <v>351.29</v>
      </c>
      <c r="BD6" s="21" t="str">
        <f>IF(BD7="","",IF(BD7="-","【-】","【"&amp;SUBSTITUTE(TEXT(BD7,"#,##0.00"),"-","△")&amp;"】"))</f>
        <v>【261.51】</v>
      </c>
      <c r="BE6" s="22">
        <f>IF(BE7="",NA(),BE7)</f>
        <v>481.06</v>
      </c>
      <c r="BF6" s="22">
        <f t="shared" ref="BF6:BN6" si="7">IF(BF7="",NA(),BF7)</f>
        <v>468.41</v>
      </c>
      <c r="BG6" s="22">
        <f t="shared" si="7"/>
        <v>473.11</v>
      </c>
      <c r="BH6" s="22">
        <f t="shared" si="7"/>
        <v>472.74</v>
      </c>
      <c r="BI6" s="22">
        <f t="shared" si="7"/>
        <v>474.04</v>
      </c>
      <c r="BJ6" s="22">
        <f t="shared" si="7"/>
        <v>265.92</v>
      </c>
      <c r="BK6" s="22">
        <f t="shared" si="7"/>
        <v>258.26</v>
      </c>
      <c r="BL6" s="22">
        <f t="shared" si="7"/>
        <v>247.27</v>
      </c>
      <c r="BM6" s="22">
        <f t="shared" si="7"/>
        <v>239.18</v>
      </c>
      <c r="BN6" s="22">
        <f t="shared" si="7"/>
        <v>236.29</v>
      </c>
      <c r="BO6" s="21" t="str">
        <f>IF(BO7="","",IF(BO7="-","【-】","【"&amp;SUBSTITUTE(TEXT(BO7,"#,##0.00"),"-","△")&amp;"】"))</f>
        <v>【265.16】</v>
      </c>
      <c r="BP6" s="22">
        <f>IF(BP7="",NA(),BP7)</f>
        <v>99.03</v>
      </c>
      <c r="BQ6" s="22">
        <f t="shared" ref="BQ6:BY6" si="8">IF(BQ7="",NA(),BQ7)</f>
        <v>95.24</v>
      </c>
      <c r="BR6" s="22">
        <f t="shared" si="8"/>
        <v>92.05</v>
      </c>
      <c r="BS6" s="22">
        <f t="shared" si="8"/>
        <v>94.28</v>
      </c>
      <c r="BT6" s="22">
        <f t="shared" si="8"/>
        <v>90.55</v>
      </c>
      <c r="BU6" s="22">
        <f t="shared" si="8"/>
        <v>105.86</v>
      </c>
      <c r="BV6" s="22">
        <f t="shared" si="8"/>
        <v>106.07</v>
      </c>
      <c r="BW6" s="22">
        <f t="shared" si="8"/>
        <v>105.34</v>
      </c>
      <c r="BX6" s="22">
        <f t="shared" si="8"/>
        <v>101.89</v>
      </c>
      <c r="BY6" s="22">
        <f t="shared" si="8"/>
        <v>104.33</v>
      </c>
      <c r="BZ6" s="21" t="str">
        <f>IF(BZ7="","",IF(BZ7="-","【-】","【"&amp;SUBSTITUTE(TEXT(BZ7,"#,##0.00"),"-","△")&amp;"】"))</f>
        <v>【102.35】</v>
      </c>
      <c r="CA6" s="22">
        <f>IF(CA7="",NA(),CA7)</f>
        <v>142.63</v>
      </c>
      <c r="CB6" s="22">
        <f t="shared" ref="CB6:CJ6" si="9">IF(CB7="",NA(),CB7)</f>
        <v>148.5</v>
      </c>
      <c r="CC6" s="22">
        <f t="shared" si="9"/>
        <v>153.44</v>
      </c>
      <c r="CD6" s="22">
        <f t="shared" si="9"/>
        <v>148.44999999999999</v>
      </c>
      <c r="CE6" s="22">
        <f t="shared" si="9"/>
        <v>155.21</v>
      </c>
      <c r="CF6" s="22">
        <f t="shared" si="9"/>
        <v>158.58000000000001</v>
      </c>
      <c r="CG6" s="22">
        <f t="shared" si="9"/>
        <v>159.22</v>
      </c>
      <c r="CH6" s="22">
        <f t="shared" si="9"/>
        <v>159.6</v>
      </c>
      <c r="CI6" s="22">
        <f t="shared" si="9"/>
        <v>156.32</v>
      </c>
      <c r="CJ6" s="22">
        <f t="shared" si="9"/>
        <v>157.4</v>
      </c>
      <c r="CK6" s="21" t="str">
        <f>IF(CK7="","",IF(CK7="-","【-】","【"&amp;SUBSTITUTE(TEXT(CK7,"#,##0.00"),"-","△")&amp;"】"))</f>
        <v>【167.74】</v>
      </c>
      <c r="CL6" s="22">
        <f>IF(CL7="",NA(),CL7)</f>
        <v>63.58</v>
      </c>
      <c r="CM6" s="22">
        <f t="shared" ref="CM6:CU6" si="10">IF(CM7="",NA(),CM7)</f>
        <v>63.89</v>
      </c>
      <c r="CN6" s="22">
        <f t="shared" si="10"/>
        <v>62.35</v>
      </c>
      <c r="CO6" s="22">
        <f t="shared" si="10"/>
        <v>62.81</v>
      </c>
      <c r="CP6" s="22">
        <f t="shared" si="10"/>
        <v>62.78</v>
      </c>
      <c r="CQ6" s="22">
        <f t="shared" si="10"/>
        <v>62.38</v>
      </c>
      <c r="CR6" s="22">
        <f t="shared" si="10"/>
        <v>62.83</v>
      </c>
      <c r="CS6" s="22">
        <f t="shared" si="10"/>
        <v>62.05</v>
      </c>
      <c r="CT6" s="22">
        <f t="shared" si="10"/>
        <v>63.23</v>
      </c>
      <c r="CU6" s="22">
        <f t="shared" si="10"/>
        <v>62.59</v>
      </c>
      <c r="CV6" s="21" t="str">
        <f>IF(CV7="","",IF(CV7="-","【-】","【"&amp;SUBSTITUTE(TEXT(CV7,"#,##0.00"),"-","△")&amp;"】"))</f>
        <v>【60.29】</v>
      </c>
      <c r="CW6" s="22">
        <f>IF(CW7="",NA(),CW7)</f>
        <v>87.49</v>
      </c>
      <c r="CX6" s="22">
        <f t="shared" ref="CX6:DF6" si="11">IF(CX7="",NA(),CX7)</f>
        <v>86.59</v>
      </c>
      <c r="CY6" s="22">
        <f t="shared" si="11"/>
        <v>86.84</v>
      </c>
      <c r="CZ6" s="22">
        <f t="shared" si="11"/>
        <v>87.54</v>
      </c>
      <c r="DA6" s="22">
        <f t="shared" si="11"/>
        <v>87.15</v>
      </c>
      <c r="DB6" s="22">
        <f t="shared" si="11"/>
        <v>89.17</v>
      </c>
      <c r="DC6" s="22">
        <f t="shared" si="11"/>
        <v>88.86</v>
      </c>
      <c r="DD6" s="22">
        <f t="shared" si="11"/>
        <v>89.11</v>
      </c>
      <c r="DE6" s="22">
        <f t="shared" si="11"/>
        <v>89.35</v>
      </c>
      <c r="DF6" s="22">
        <f t="shared" si="11"/>
        <v>89.7</v>
      </c>
      <c r="DG6" s="21" t="str">
        <f>IF(DG7="","",IF(DG7="-","【-】","【"&amp;SUBSTITUTE(TEXT(DG7,"#,##0.00"),"-","△")&amp;"】"))</f>
        <v>【90.12】</v>
      </c>
      <c r="DH6" s="22">
        <f>IF(DH7="",NA(),DH7)</f>
        <v>43.97</v>
      </c>
      <c r="DI6" s="22">
        <f t="shared" ref="DI6:DQ6" si="12">IF(DI7="",NA(),DI7)</f>
        <v>44.76</v>
      </c>
      <c r="DJ6" s="22">
        <f t="shared" si="12"/>
        <v>45.62</v>
      </c>
      <c r="DK6" s="22">
        <f t="shared" si="12"/>
        <v>46.48</v>
      </c>
      <c r="DL6" s="22">
        <f t="shared" si="12"/>
        <v>47.53</v>
      </c>
      <c r="DM6" s="22">
        <f t="shared" si="12"/>
        <v>46.99</v>
      </c>
      <c r="DN6" s="22">
        <f t="shared" si="12"/>
        <v>47.89</v>
      </c>
      <c r="DO6" s="22">
        <f t="shared" si="12"/>
        <v>48.69</v>
      </c>
      <c r="DP6" s="22">
        <f t="shared" si="12"/>
        <v>49.62</v>
      </c>
      <c r="DQ6" s="22">
        <f t="shared" si="12"/>
        <v>50.5</v>
      </c>
      <c r="DR6" s="21" t="str">
        <f>IF(DR7="","",IF(DR7="-","【-】","【"&amp;SUBSTITUTE(TEXT(DR7,"#,##0.00"),"-","△")&amp;"】"))</f>
        <v>【50.88】</v>
      </c>
      <c r="DS6" s="22">
        <f>IF(DS7="",NA(),DS7)</f>
        <v>24.07</v>
      </c>
      <c r="DT6" s="22">
        <f t="shared" ref="DT6:EB6" si="13">IF(DT7="",NA(),DT7)</f>
        <v>24.14</v>
      </c>
      <c r="DU6" s="22">
        <f t="shared" si="13"/>
        <v>25.11</v>
      </c>
      <c r="DV6" s="22">
        <f t="shared" si="13"/>
        <v>25.36</v>
      </c>
      <c r="DW6" s="22">
        <f t="shared" si="13"/>
        <v>25.64</v>
      </c>
      <c r="DX6" s="22">
        <f t="shared" si="13"/>
        <v>15.83</v>
      </c>
      <c r="DY6" s="22">
        <f t="shared" si="13"/>
        <v>16.899999999999999</v>
      </c>
      <c r="DZ6" s="22">
        <f t="shared" si="13"/>
        <v>18.260000000000002</v>
      </c>
      <c r="EA6" s="22">
        <f t="shared" si="13"/>
        <v>19.510000000000002</v>
      </c>
      <c r="EB6" s="22">
        <f t="shared" si="13"/>
        <v>21.19</v>
      </c>
      <c r="EC6" s="21" t="str">
        <f>IF(EC7="","",IF(EC7="-","【-】","【"&amp;SUBSTITUTE(TEXT(EC7,"#,##0.00"),"-","△")&amp;"】"))</f>
        <v>【22.30】</v>
      </c>
      <c r="ED6" s="22">
        <f>IF(ED7="",NA(),ED7)</f>
        <v>0.87</v>
      </c>
      <c r="EE6" s="22">
        <f t="shared" ref="EE6:EM6" si="14">IF(EE7="",NA(),EE7)</f>
        <v>0.49</v>
      </c>
      <c r="EF6" s="22">
        <f t="shared" si="14"/>
        <v>0.66</v>
      </c>
      <c r="EG6" s="22">
        <f t="shared" si="14"/>
        <v>0.63</v>
      </c>
      <c r="EH6" s="22">
        <f t="shared" si="14"/>
        <v>0.63</v>
      </c>
      <c r="EI6" s="22">
        <f t="shared" si="14"/>
        <v>0.74</v>
      </c>
      <c r="EJ6" s="22">
        <f t="shared" si="14"/>
        <v>0.72</v>
      </c>
      <c r="EK6" s="22">
        <f t="shared" si="14"/>
        <v>0.66</v>
      </c>
      <c r="EL6" s="22">
        <f t="shared" si="14"/>
        <v>0.67</v>
      </c>
      <c r="EM6" s="22">
        <f t="shared" si="14"/>
        <v>0.62</v>
      </c>
      <c r="EN6" s="21" t="str">
        <f>IF(EN7="","",IF(EN7="-","【-】","【"&amp;SUBSTITUTE(TEXT(EN7,"#,##0.00"),"-","△")&amp;"】"))</f>
        <v>【0.66】</v>
      </c>
    </row>
    <row r="7" spans="1:144" s="23" customFormat="1" x14ac:dyDescent="0.15">
      <c r="A7" s="15"/>
      <c r="B7" s="24">
        <v>2021</v>
      </c>
      <c r="C7" s="24">
        <v>402052</v>
      </c>
      <c r="D7" s="24">
        <v>46</v>
      </c>
      <c r="E7" s="24">
        <v>1</v>
      </c>
      <c r="F7" s="24">
        <v>0</v>
      </c>
      <c r="G7" s="24">
        <v>1</v>
      </c>
      <c r="H7" s="24" t="s">
        <v>93</v>
      </c>
      <c r="I7" s="24" t="s">
        <v>94</v>
      </c>
      <c r="J7" s="24" t="s">
        <v>95</v>
      </c>
      <c r="K7" s="24" t="s">
        <v>96</v>
      </c>
      <c r="L7" s="24" t="s">
        <v>97</v>
      </c>
      <c r="M7" s="24" t="s">
        <v>98</v>
      </c>
      <c r="N7" s="25" t="s">
        <v>99</v>
      </c>
      <c r="O7" s="25">
        <v>64.91</v>
      </c>
      <c r="P7" s="25">
        <v>97.03</v>
      </c>
      <c r="Q7" s="25">
        <v>3058</v>
      </c>
      <c r="R7" s="25">
        <v>126555</v>
      </c>
      <c r="S7" s="25">
        <v>213.96</v>
      </c>
      <c r="T7" s="25">
        <v>591.49</v>
      </c>
      <c r="U7" s="25">
        <v>122207</v>
      </c>
      <c r="V7" s="25">
        <v>107</v>
      </c>
      <c r="W7" s="25">
        <v>1142.1199999999999</v>
      </c>
      <c r="X7" s="25">
        <v>101.87</v>
      </c>
      <c r="Y7" s="25">
        <v>96.65</v>
      </c>
      <c r="Z7" s="25">
        <v>93.63</v>
      </c>
      <c r="AA7" s="25">
        <v>95.14</v>
      </c>
      <c r="AB7" s="25">
        <v>92.23</v>
      </c>
      <c r="AC7" s="25">
        <v>113.68</v>
      </c>
      <c r="AD7" s="25">
        <v>113.82</v>
      </c>
      <c r="AE7" s="25">
        <v>112.82</v>
      </c>
      <c r="AF7" s="25">
        <v>111.21</v>
      </c>
      <c r="AG7" s="25">
        <v>111.89</v>
      </c>
      <c r="AH7" s="25">
        <v>111.39</v>
      </c>
      <c r="AI7" s="25">
        <v>0</v>
      </c>
      <c r="AJ7" s="25">
        <v>0</v>
      </c>
      <c r="AK7" s="25">
        <v>0</v>
      </c>
      <c r="AL7" s="25">
        <v>0</v>
      </c>
      <c r="AM7" s="25">
        <v>0</v>
      </c>
      <c r="AN7" s="25">
        <v>0.03</v>
      </c>
      <c r="AO7" s="25">
        <v>0</v>
      </c>
      <c r="AP7" s="25">
        <v>0</v>
      </c>
      <c r="AQ7" s="25">
        <v>0</v>
      </c>
      <c r="AR7" s="25">
        <v>0.45</v>
      </c>
      <c r="AS7" s="25">
        <v>1.3</v>
      </c>
      <c r="AT7" s="25">
        <v>251.48</v>
      </c>
      <c r="AU7" s="25">
        <v>182.25</v>
      </c>
      <c r="AV7" s="25">
        <v>164.77</v>
      </c>
      <c r="AW7" s="25">
        <v>167.65</v>
      </c>
      <c r="AX7" s="25">
        <v>162.44</v>
      </c>
      <c r="AY7" s="25">
        <v>337.49</v>
      </c>
      <c r="AZ7" s="25">
        <v>335.6</v>
      </c>
      <c r="BA7" s="25">
        <v>358.91</v>
      </c>
      <c r="BB7" s="25">
        <v>360.96</v>
      </c>
      <c r="BC7" s="25">
        <v>351.29</v>
      </c>
      <c r="BD7" s="25">
        <v>261.51</v>
      </c>
      <c r="BE7" s="25">
        <v>481.06</v>
      </c>
      <c r="BF7" s="25">
        <v>468.41</v>
      </c>
      <c r="BG7" s="25">
        <v>473.11</v>
      </c>
      <c r="BH7" s="25">
        <v>472.74</v>
      </c>
      <c r="BI7" s="25">
        <v>474.04</v>
      </c>
      <c r="BJ7" s="25">
        <v>265.92</v>
      </c>
      <c r="BK7" s="25">
        <v>258.26</v>
      </c>
      <c r="BL7" s="25">
        <v>247.27</v>
      </c>
      <c r="BM7" s="25">
        <v>239.18</v>
      </c>
      <c r="BN7" s="25">
        <v>236.29</v>
      </c>
      <c r="BO7" s="25">
        <v>265.16000000000003</v>
      </c>
      <c r="BP7" s="25">
        <v>99.03</v>
      </c>
      <c r="BQ7" s="25">
        <v>95.24</v>
      </c>
      <c r="BR7" s="25">
        <v>92.05</v>
      </c>
      <c r="BS7" s="25">
        <v>94.28</v>
      </c>
      <c r="BT7" s="25">
        <v>90.55</v>
      </c>
      <c r="BU7" s="25">
        <v>105.86</v>
      </c>
      <c r="BV7" s="25">
        <v>106.07</v>
      </c>
      <c r="BW7" s="25">
        <v>105.34</v>
      </c>
      <c r="BX7" s="25">
        <v>101.89</v>
      </c>
      <c r="BY7" s="25">
        <v>104.33</v>
      </c>
      <c r="BZ7" s="25">
        <v>102.35</v>
      </c>
      <c r="CA7" s="25">
        <v>142.63</v>
      </c>
      <c r="CB7" s="25">
        <v>148.5</v>
      </c>
      <c r="CC7" s="25">
        <v>153.44</v>
      </c>
      <c r="CD7" s="25">
        <v>148.44999999999999</v>
      </c>
      <c r="CE7" s="25">
        <v>155.21</v>
      </c>
      <c r="CF7" s="25">
        <v>158.58000000000001</v>
      </c>
      <c r="CG7" s="25">
        <v>159.22</v>
      </c>
      <c r="CH7" s="25">
        <v>159.6</v>
      </c>
      <c r="CI7" s="25">
        <v>156.32</v>
      </c>
      <c r="CJ7" s="25">
        <v>157.4</v>
      </c>
      <c r="CK7" s="25">
        <v>167.74</v>
      </c>
      <c r="CL7" s="25">
        <v>63.58</v>
      </c>
      <c r="CM7" s="25">
        <v>63.89</v>
      </c>
      <c r="CN7" s="25">
        <v>62.35</v>
      </c>
      <c r="CO7" s="25">
        <v>62.81</v>
      </c>
      <c r="CP7" s="25">
        <v>62.78</v>
      </c>
      <c r="CQ7" s="25">
        <v>62.38</v>
      </c>
      <c r="CR7" s="25">
        <v>62.83</v>
      </c>
      <c r="CS7" s="25">
        <v>62.05</v>
      </c>
      <c r="CT7" s="25">
        <v>63.23</v>
      </c>
      <c r="CU7" s="25">
        <v>62.59</v>
      </c>
      <c r="CV7" s="25">
        <v>60.29</v>
      </c>
      <c r="CW7" s="25">
        <v>87.49</v>
      </c>
      <c r="CX7" s="25">
        <v>86.59</v>
      </c>
      <c r="CY7" s="25">
        <v>86.84</v>
      </c>
      <c r="CZ7" s="25">
        <v>87.54</v>
      </c>
      <c r="DA7" s="25">
        <v>87.15</v>
      </c>
      <c r="DB7" s="25">
        <v>89.17</v>
      </c>
      <c r="DC7" s="25">
        <v>88.86</v>
      </c>
      <c r="DD7" s="25">
        <v>89.11</v>
      </c>
      <c r="DE7" s="25">
        <v>89.35</v>
      </c>
      <c r="DF7" s="25">
        <v>89.7</v>
      </c>
      <c r="DG7" s="25">
        <v>90.12</v>
      </c>
      <c r="DH7" s="25">
        <v>43.97</v>
      </c>
      <c r="DI7" s="25">
        <v>44.76</v>
      </c>
      <c r="DJ7" s="25">
        <v>45.62</v>
      </c>
      <c r="DK7" s="25">
        <v>46.48</v>
      </c>
      <c r="DL7" s="25">
        <v>47.53</v>
      </c>
      <c r="DM7" s="25">
        <v>46.99</v>
      </c>
      <c r="DN7" s="25">
        <v>47.89</v>
      </c>
      <c r="DO7" s="25">
        <v>48.69</v>
      </c>
      <c r="DP7" s="25">
        <v>49.62</v>
      </c>
      <c r="DQ7" s="25">
        <v>50.5</v>
      </c>
      <c r="DR7" s="25">
        <v>50.88</v>
      </c>
      <c r="DS7" s="25">
        <v>24.07</v>
      </c>
      <c r="DT7" s="25">
        <v>24.14</v>
      </c>
      <c r="DU7" s="25">
        <v>25.11</v>
      </c>
      <c r="DV7" s="25">
        <v>25.36</v>
      </c>
      <c r="DW7" s="25">
        <v>25.64</v>
      </c>
      <c r="DX7" s="25">
        <v>15.83</v>
      </c>
      <c r="DY7" s="25">
        <v>16.899999999999999</v>
      </c>
      <c r="DZ7" s="25">
        <v>18.260000000000002</v>
      </c>
      <c r="EA7" s="25">
        <v>19.510000000000002</v>
      </c>
      <c r="EB7" s="25">
        <v>21.19</v>
      </c>
      <c r="EC7" s="25">
        <v>22.3</v>
      </c>
      <c r="ED7" s="25">
        <v>0.87</v>
      </c>
      <c r="EE7" s="25">
        <v>0.49</v>
      </c>
      <c r="EF7" s="25">
        <v>0.66</v>
      </c>
      <c r="EG7" s="25">
        <v>0.63</v>
      </c>
      <c r="EH7" s="25">
        <v>0.63</v>
      </c>
      <c r="EI7" s="25">
        <v>0.74</v>
      </c>
      <c r="EJ7" s="25">
        <v>0.72</v>
      </c>
      <c r="EK7" s="25">
        <v>0.66</v>
      </c>
      <c r="EL7" s="25">
        <v>0.67</v>
      </c>
      <c r="EM7" s="25">
        <v>0.62</v>
      </c>
      <c r="EN7" s="25">
        <v>0.66</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100</v>
      </c>
      <c r="C9" s="28" t="s">
        <v>101</v>
      </c>
      <c r="D9" s="28" t="s">
        <v>102</v>
      </c>
      <c r="E9" s="28" t="s">
        <v>103</v>
      </c>
      <c r="F9" s="28" t="s">
        <v>104</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 t="shared" ref="B10:C10" si="15">DATEVALUE($B7+12-B11&amp;"/1/"&amp;B12)</f>
        <v>47119</v>
      </c>
      <c r="C10" s="29">
        <f t="shared" si="15"/>
        <v>47484</v>
      </c>
      <c r="D10" s="30">
        <f>DATEVALUE($B7+12-D11&amp;"/1/"&amp;D12)</f>
        <v>47849</v>
      </c>
      <c r="E10" s="30">
        <f>DATEVALUE($B7+12-E11&amp;"/1/"&amp;E12)</f>
        <v>48215</v>
      </c>
      <c r="F10" s="30">
        <f>DATEVALUE($B7+12-F11&amp;"/1/"&amp;F12)</f>
        <v>48582</v>
      </c>
    </row>
    <row r="11" spans="1:144" x14ac:dyDescent="0.15">
      <c r="B11">
        <v>4</v>
      </c>
      <c r="C11">
        <v>3</v>
      </c>
      <c r="D11">
        <v>2</v>
      </c>
      <c r="E11">
        <v>1</v>
      </c>
      <c r="F11">
        <v>0</v>
      </c>
      <c r="G11" t="s">
        <v>105</v>
      </c>
    </row>
    <row r="12" spans="1:144" x14ac:dyDescent="0.15">
      <c r="B12">
        <v>1</v>
      </c>
      <c r="C12">
        <v>1</v>
      </c>
      <c r="D12">
        <v>1</v>
      </c>
      <c r="E12">
        <v>2</v>
      </c>
      <c r="F12">
        <v>3</v>
      </c>
      <c r="G12" t="s">
        <v>106</v>
      </c>
    </row>
    <row r="13" spans="1:144" x14ac:dyDescent="0.15">
      <c r="B13" t="s">
        <v>107</v>
      </c>
      <c r="C13" t="s">
        <v>107</v>
      </c>
      <c r="D13" t="s">
        <v>108</v>
      </c>
      <c r="E13" t="s">
        <v>109</v>
      </c>
      <c r="F13" t="s">
        <v>108</v>
      </c>
      <c r="G13" t="s">
        <v>110</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Administrator</cp:lastModifiedBy>
  <cp:lastPrinted>2023-02-07T02:54:51Z</cp:lastPrinted>
  <dcterms:created xsi:type="dcterms:W3CDTF">2022-12-01T01:04:59Z</dcterms:created>
  <dcterms:modified xsi:type="dcterms:W3CDTF">2023-02-07T02:56:51Z</dcterms:modified>
  <cp:category/>
</cp:coreProperties>
</file>